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ec 18" sheetId="30" r:id="rId1"/>
    <sheet name="Nov 18" sheetId="29" r:id="rId2"/>
    <sheet name="Oct 18" sheetId="26" r:id="rId3"/>
    <sheet name="Sep 18" sheetId="24" r:id="rId4"/>
    <sheet name="Aug 18" sheetId="23" r:id="rId5"/>
    <sheet name="July 18" sheetId="21" r:id="rId6"/>
    <sheet name="June 18" sheetId="20" r:id="rId7"/>
    <sheet name="May 2018" sheetId="19" r:id="rId8"/>
    <sheet name="Sheet1" sheetId="25" r:id="rId9"/>
  </sheets>
  <definedNames>
    <definedName name="_xlnm.Print_Titles" localSheetId="4">'Aug 18'!$5:$6</definedName>
    <definedName name="_xlnm.Print_Titles" localSheetId="0">'Dec 18'!$5:$6</definedName>
    <definedName name="_xlnm.Print_Titles" localSheetId="5">'July 18'!$5:$6</definedName>
    <definedName name="_xlnm.Print_Titles" localSheetId="6">'June 18'!$5:$6</definedName>
    <definedName name="_xlnm.Print_Titles" localSheetId="7">'May 2018'!$5:$6</definedName>
    <definedName name="_xlnm.Print_Titles" localSheetId="1">'Nov 18'!$5:$6</definedName>
    <definedName name="_xlnm.Print_Titles" localSheetId="2">'Oct 18'!$5:$6</definedName>
    <definedName name="_xlnm.Print_Titles" localSheetId="3">'Sep 18'!$5:$6</definedName>
  </definedNames>
  <calcPr calcId="124519"/>
</workbook>
</file>

<file path=xl/calcChain.xml><?xml version="1.0" encoding="utf-8"?>
<calcChain xmlns="http://schemas.openxmlformats.org/spreadsheetml/2006/main">
  <c r="D130" i="30"/>
  <c r="E130"/>
  <c r="E148" s="1"/>
  <c r="D147"/>
  <c r="D148" s="1"/>
  <c r="E147"/>
  <c r="E135"/>
  <c r="D135"/>
  <c r="E140"/>
  <c r="D140"/>
  <c r="D24"/>
  <c r="D120"/>
  <c r="E120"/>
  <c r="E126"/>
  <c r="D126"/>
  <c r="E123"/>
  <c r="D123"/>
  <c r="E116"/>
  <c r="D116"/>
  <c r="E113"/>
  <c r="D113"/>
  <c r="E110"/>
  <c r="D110"/>
  <c r="E103"/>
  <c r="D103"/>
  <c r="E100"/>
  <c r="D100"/>
  <c r="E97"/>
  <c r="D97"/>
  <c r="E94"/>
  <c r="D94"/>
  <c r="E88"/>
  <c r="D88"/>
  <c r="E85"/>
  <c r="D85"/>
  <c r="E78"/>
  <c r="D78"/>
  <c r="E75"/>
  <c r="D75"/>
  <c r="E70"/>
  <c r="D70"/>
  <c r="E67"/>
  <c r="D67"/>
  <c r="E62"/>
  <c r="D62"/>
  <c r="E57"/>
  <c r="D57"/>
  <c r="E48"/>
  <c r="D48"/>
  <c r="E43"/>
  <c r="D43"/>
  <c r="E36"/>
  <c r="D36"/>
  <c r="E32"/>
  <c r="D32"/>
  <c r="E28"/>
  <c r="E24"/>
  <c r="E19"/>
  <c r="E11"/>
  <c r="D126" i="29"/>
  <c r="E126"/>
  <c r="E116"/>
  <c r="D116"/>
  <c r="E125"/>
  <c r="D125"/>
  <c r="E122"/>
  <c r="D122"/>
  <c r="E119"/>
  <c r="D119"/>
  <c r="E110"/>
  <c r="D110"/>
  <c r="E113"/>
  <c r="D113"/>
  <c r="E103"/>
  <c r="D103"/>
  <c r="E100"/>
  <c r="D100"/>
  <c r="E97"/>
  <c r="D97"/>
  <c r="E94"/>
  <c r="D94"/>
  <c r="E88"/>
  <c r="D88"/>
  <c r="E85"/>
  <c r="D85"/>
  <c r="E78"/>
  <c r="D78"/>
  <c r="E75"/>
  <c r="D75"/>
  <c r="E70"/>
  <c r="D70"/>
  <c r="E67"/>
  <c r="D67"/>
  <c r="E62"/>
  <c r="D62"/>
  <c r="E57"/>
  <c r="D57"/>
  <c r="E48"/>
  <c r="D48"/>
  <c r="E43"/>
  <c r="D43"/>
  <c r="E36"/>
  <c r="D36"/>
  <c r="E32"/>
  <c r="D32"/>
  <c r="E28"/>
  <c r="E24"/>
  <c r="D24"/>
  <c r="E19"/>
  <c r="E11"/>
  <c r="D112" i="26"/>
  <c r="E112"/>
  <c r="E111"/>
  <c r="D111"/>
  <c r="E99"/>
  <c r="D99"/>
  <c r="E102"/>
  <c r="D102"/>
  <c r="E96"/>
  <c r="D96"/>
  <c r="E108"/>
  <c r="D108"/>
  <c r="D84"/>
  <c r="E84"/>
  <c r="D23"/>
  <c r="E23"/>
  <c r="E93"/>
  <c r="D93"/>
  <c r="E87"/>
  <c r="D87"/>
  <c r="E77"/>
  <c r="D77"/>
  <c r="E74"/>
  <c r="D74"/>
  <c r="E69"/>
  <c r="D69"/>
  <c r="E66"/>
  <c r="D66"/>
  <c r="E61"/>
  <c r="D61"/>
  <c r="E56"/>
  <c r="D56"/>
  <c r="E47"/>
  <c r="D47"/>
  <c r="E42"/>
  <c r="D42"/>
  <c r="E35"/>
  <c r="D35"/>
  <c r="E31"/>
  <c r="D31"/>
  <c r="E27"/>
  <c r="E19"/>
  <c r="E11"/>
  <c r="D46" i="24"/>
  <c r="D76"/>
  <c r="D81"/>
  <c r="D84"/>
  <c r="D90"/>
  <c r="E90"/>
  <c r="E68"/>
  <c r="E81"/>
  <c r="E84"/>
  <c r="E76"/>
  <c r="E91" l="1"/>
  <c r="E46"/>
  <c r="E73"/>
  <c r="D73"/>
  <c r="D91" s="1"/>
  <c r="D68"/>
  <c r="E65"/>
  <c r="D65"/>
  <c r="E60"/>
  <c r="D60"/>
  <c r="E55"/>
  <c r="D55"/>
  <c r="E41"/>
  <c r="D41"/>
  <c r="E34"/>
  <c r="D34"/>
  <c r="E30"/>
  <c r="D30"/>
  <c r="E26"/>
  <c r="E19"/>
  <c r="E11"/>
  <c r="D73" i="23"/>
  <c r="D41"/>
  <c r="E54"/>
  <c r="E41"/>
  <c r="E72"/>
  <c r="D54"/>
  <c r="D67"/>
  <c r="D30"/>
  <c r="D72"/>
  <c r="E45"/>
  <c r="D45"/>
  <c r="E67"/>
  <c r="E64"/>
  <c r="D64"/>
  <c r="E59"/>
  <c r="D59"/>
  <c r="E34"/>
  <c r="D34"/>
  <c r="E30"/>
  <c r="E26"/>
  <c r="E19"/>
  <c r="E11"/>
  <c r="D60" i="21"/>
  <c r="E60"/>
  <c r="D56"/>
  <c r="E56"/>
  <c r="E51"/>
  <c r="D51"/>
  <c r="E59"/>
  <c r="E46"/>
  <c r="E42"/>
  <c r="D42"/>
  <c r="E39"/>
  <c r="D39"/>
  <c r="E34"/>
  <c r="D34"/>
  <c r="E30"/>
  <c r="E26"/>
  <c r="E19"/>
  <c r="E11"/>
  <c r="D34" i="20"/>
  <c r="D37"/>
  <c r="E38"/>
  <c r="E37"/>
  <c r="E34"/>
  <c r="E30"/>
  <c r="E26"/>
  <c r="E19"/>
  <c r="E11"/>
  <c r="D31" i="19"/>
  <c r="E30"/>
  <c r="E26"/>
  <c r="E19"/>
  <c r="E11"/>
  <c r="E31" s="1"/>
  <c r="E73" i="23" l="1"/>
  <c r="D38" i="20"/>
</calcChain>
</file>

<file path=xl/sharedStrings.xml><?xml version="1.0" encoding="utf-8"?>
<sst xmlns="http://schemas.openxmlformats.org/spreadsheetml/2006/main" count="1359" uniqueCount="240">
  <si>
    <t>Sl. No.</t>
  </si>
  <si>
    <t>Course Activity</t>
  </si>
  <si>
    <t>Level/ Participants</t>
  </si>
  <si>
    <t>Training days</t>
  </si>
  <si>
    <t>No. of Participants</t>
  </si>
  <si>
    <t>Dates</t>
  </si>
  <si>
    <t>Email ID - directorsihfw@gmail.com, sihfwlu-up@nic.in  Fax &amp; Phone - 0522-2310679, 0522-2340597</t>
  </si>
  <si>
    <t>State Institute of Health &amp; Family Welfare, 
Indira Nagar, Lucknow</t>
  </si>
  <si>
    <t xml:space="preserve">TRAINING ACTIVITY </t>
  </si>
  <si>
    <t>A</t>
  </si>
  <si>
    <t>Under Project Budget - (NHM)</t>
  </si>
  <si>
    <t>Total (2 Prog.)</t>
  </si>
  <si>
    <t>Under State Budget</t>
  </si>
  <si>
    <t>MO</t>
  </si>
  <si>
    <t>Total (1 Prog.)</t>
  </si>
  <si>
    <t>B</t>
  </si>
  <si>
    <t>C</t>
  </si>
  <si>
    <t>D</t>
  </si>
  <si>
    <t>E</t>
  </si>
  <si>
    <t>DCPM</t>
  </si>
  <si>
    <t>Physical Progress Year 2018-19 (April, 18 to  May, 18)</t>
  </si>
  <si>
    <t>Foundation Training Programme</t>
  </si>
  <si>
    <t xml:space="preserve">Foundation Training Programme </t>
  </si>
  <si>
    <t xml:space="preserve">Total </t>
  </si>
  <si>
    <t>DCPM 3 Days  Community Process Refresher Training</t>
  </si>
  <si>
    <t>11-05-18 to 13-05-18</t>
  </si>
  <si>
    <t>14-05-18 to 16-05-18</t>
  </si>
  <si>
    <t>ABHIYAN VISWAS (ToT) Community Process</t>
  </si>
  <si>
    <t>DCPM/NGO/ACMO/HEO/Dy.DLO</t>
  </si>
  <si>
    <t>07-05-18 to 09-05-18</t>
  </si>
  <si>
    <t>New Asha Induction ToT Community Process</t>
  </si>
  <si>
    <t>NGO/MO/HEO/DCPM</t>
  </si>
  <si>
    <t>10-05-18 to 17-05-18</t>
  </si>
  <si>
    <t>RHFWTC Trainers/NGOs</t>
  </si>
  <si>
    <t>One Day Orientation for BCPMs Refresher Training (Virtual Class- connected with 10 RHFWTC)</t>
  </si>
  <si>
    <t>BCPMs Refresher Training (Virtual Class- connected with 10 RHFWTC)</t>
  </si>
  <si>
    <t>31-05-18 to 02-06-18</t>
  </si>
  <si>
    <t>First Responder Training</t>
  </si>
  <si>
    <t>Girl Students of Degree College</t>
  </si>
  <si>
    <t>Staff Nurse and Others</t>
  </si>
  <si>
    <t>BCPMs</t>
  </si>
  <si>
    <r>
      <t xml:space="preserve">Foundation Training Programme (Newly Appointed MOs)                                                             </t>
    </r>
    <r>
      <rPr>
        <sz val="11"/>
        <color indexed="8"/>
        <rFont val="Garamond"/>
        <family val="1"/>
      </rPr>
      <t xml:space="preserve">       </t>
    </r>
  </si>
  <si>
    <r>
      <t xml:space="preserve">ABHIYAN VISWAS (ToT) Community Process
</t>
    </r>
    <r>
      <rPr>
        <sz val="11"/>
        <rFont val="Garamond"/>
        <family val="1"/>
      </rPr>
      <t>(Coordinator-  Dr. Neeru Verma (Associate Professor)</t>
    </r>
  </si>
  <si>
    <r>
      <t xml:space="preserve">Three Days Community Process (DCPM) Refresher Training
</t>
    </r>
    <r>
      <rPr>
        <sz val="11"/>
        <rFont val="Garamond"/>
        <family val="1"/>
      </rPr>
      <t>(Coordinator-  Dr. Neeru Verma (Associate Professor)</t>
    </r>
  </si>
  <si>
    <r>
      <t xml:space="preserve">New Asha Induction ToT Community Process
</t>
    </r>
    <r>
      <rPr>
        <sz val="11"/>
        <rFont val="Garamond"/>
        <family val="1"/>
      </rPr>
      <t>(Coordinator-  Dr. Neeru Verma (Associate Professor)</t>
    </r>
  </si>
  <si>
    <r>
      <t xml:space="preserve">First Responder Training
</t>
    </r>
    <r>
      <rPr>
        <sz val="11"/>
        <rFont val="Garamond"/>
        <family val="1"/>
      </rPr>
      <t>(Coordinator-  Dr. Vijay Kirti / Dr. Manish Singh (Assistant Professor)</t>
    </r>
  </si>
  <si>
    <t>Grand Total</t>
  </si>
  <si>
    <r>
      <t xml:space="preserve"> BCPMs Refresher Training (Virtual Class- connected with 10 RHFWTC)                                             </t>
    </r>
    <r>
      <rPr>
        <sz val="11"/>
        <rFont val="Garamond"/>
        <family val="1"/>
      </rPr>
      <t>(Coordinator-  Dr. Neeru Verma (Associate Professor)</t>
    </r>
  </si>
  <si>
    <t>Physical Progress Year 2018-19 (April, 18 to  June, 18)</t>
  </si>
  <si>
    <t>F</t>
  </si>
  <si>
    <t>TOT of ASHA Trainers on NCD</t>
  </si>
  <si>
    <t>N.G.O./H.S./H.E.O.</t>
  </si>
  <si>
    <t>12-06-18 to 14-06-18</t>
  </si>
  <si>
    <r>
      <t xml:space="preserve">TOT of ASHA Trainers on NCD
</t>
    </r>
    <r>
      <rPr>
        <sz val="11"/>
        <rFont val="Garamond"/>
        <family val="1"/>
      </rPr>
      <t>(Coordinator-  Dr. Divakar Yadav (Assistant Professor)</t>
    </r>
  </si>
  <si>
    <t>G</t>
  </si>
  <si>
    <t>Nurse Menter/MO/LMO/ EMO/superintendent etc.</t>
  </si>
  <si>
    <t>25-06-18 to 29-06-18</t>
  </si>
  <si>
    <t>18-06-18 to 20-06-18</t>
  </si>
  <si>
    <t>Dakshata TOT</t>
  </si>
  <si>
    <r>
      <t xml:space="preserve">Dakshata TOT
</t>
    </r>
    <r>
      <rPr>
        <sz val="11"/>
        <rFont val="Garamond"/>
        <family val="1"/>
      </rPr>
      <t>(Coordinator-  Dr. Vijay Kirti  (Assistant Professor)</t>
    </r>
  </si>
  <si>
    <t>Physical Progress Year 2018-19 (April, 18 to July, 18)</t>
  </si>
  <si>
    <t>Training on NCD</t>
  </si>
  <si>
    <t>Medical Officer</t>
  </si>
  <si>
    <t>A.N.M./B.H.W./S.N.</t>
  </si>
  <si>
    <t>23-07-18 to 24-07-18</t>
  </si>
  <si>
    <t>25-07-18 to 27-07-18</t>
  </si>
  <si>
    <t>30-07-18 to 31-07-18</t>
  </si>
  <si>
    <t>Staff Nurse</t>
  </si>
  <si>
    <t>01-08-18 to 03-08-18</t>
  </si>
  <si>
    <t>06-08-18 to 07-08-18</t>
  </si>
  <si>
    <t>H</t>
  </si>
  <si>
    <t>I</t>
  </si>
  <si>
    <t>Integrated Health Information Platform (I.H.I.P.) Training</t>
  </si>
  <si>
    <t>P.M.D.T.  T.B. Training</t>
  </si>
  <si>
    <t>19-07-18 to 21-07-18</t>
  </si>
  <si>
    <t>Medical College Faculty</t>
  </si>
  <si>
    <t>J</t>
  </si>
  <si>
    <t>B.C.P.M. Refresher Training</t>
  </si>
  <si>
    <t>BAM</t>
  </si>
  <si>
    <t>B.A.M. Refresher Training</t>
  </si>
  <si>
    <t xml:space="preserve">B.C.P.M. </t>
  </si>
  <si>
    <t>Total (3 Prog.)</t>
  </si>
  <si>
    <t>K</t>
  </si>
  <si>
    <t>L</t>
  </si>
  <si>
    <r>
      <t xml:space="preserve"> BCPMs Refresher Training (Virtual Class- connected with 10 RHFWTC)                                                          </t>
    </r>
    <r>
      <rPr>
        <sz val="11"/>
        <rFont val="Garamond"/>
        <family val="1"/>
      </rPr>
      <t>(Coordinator-  Dr. Neeru Verma (Associate Professor)</t>
    </r>
  </si>
  <si>
    <t>M.O./D.M.O./D.D.M./D.E.O./D.S.O./Epidemiologist ect.</t>
  </si>
  <si>
    <r>
      <t xml:space="preserve">TOT of ASHA Trainers on NCD
</t>
    </r>
    <r>
      <rPr>
        <sz val="11"/>
        <rFont val="Garamond"/>
        <family val="1"/>
      </rPr>
      <t>(Coordinator-  Dr. Diwakar Yadav (Assistant Professor)</t>
    </r>
  </si>
  <si>
    <r>
      <t xml:space="preserve">Training on NCD
</t>
    </r>
    <r>
      <rPr>
        <sz val="11"/>
        <rFont val="Garamond"/>
        <family val="1"/>
      </rPr>
      <t>(Coordinator-  Dr. Diwakar Yadav (Assistant Professor)</t>
    </r>
  </si>
  <si>
    <r>
      <t xml:space="preserve">Integrated Health Information Platform (I.H.I.P.) Training
</t>
    </r>
    <r>
      <rPr>
        <sz val="11"/>
        <rFont val="Garamond"/>
        <family val="1"/>
      </rPr>
      <t>(Coordinator- Shri Mudasser Ahmed/ Shri Santosh Shanker Shukla  (Assistant Professor)</t>
    </r>
  </si>
  <si>
    <r>
      <t xml:space="preserve">B.C.P.M. Refresher Training (Virtual Class Room)
</t>
    </r>
    <r>
      <rPr>
        <sz val="11"/>
        <rFont val="Garamond"/>
        <family val="1"/>
      </rPr>
      <t>(Coordinator-  Dr. Diwakar Yadav (Assistant Professor)</t>
    </r>
  </si>
  <si>
    <r>
      <t xml:space="preserve">B.A.M. Refresher Training (Virtual Class Room)
</t>
    </r>
    <r>
      <rPr>
        <sz val="11"/>
        <rFont val="Garamond"/>
        <family val="1"/>
      </rPr>
      <t>(Coordinator-  Dr. Diwakar Yadav (Assistant Professor)</t>
    </r>
  </si>
  <si>
    <r>
      <t xml:space="preserve">P.M.D.T.  T.B. Training
</t>
    </r>
    <r>
      <rPr>
        <sz val="11"/>
        <rFont val="Garamond"/>
        <family val="1"/>
      </rPr>
      <t>(Coordinator-  Shri Mudasser Ahmed  (Assistant Professor)</t>
    </r>
  </si>
  <si>
    <t>Physical Progress Year 2018-19 (April, 18 to August, 18)</t>
  </si>
  <si>
    <t>Training on NCD (TOT)</t>
  </si>
  <si>
    <t>S.N./BCPM/MO/PHN/ DHEIO/Nurse Menter ect.</t>
  </si>
  <si>
    <t>RBSK TOT</t>
  </si>
  <si>
    <r>
      <t xml:space="preserve">RBSK TOT             
</t>
    </r>
    <r>
      <rPr>
        <sz val="10"/>
        <rFont val="Times New Roman"/>
        <family val="1"/>
      </rPr>
      <t>(Coordinator-  Dr. Mahesh Nath Singh (Assistant Professor)</t>
    </r>
  </si>
  <si>
    <t>MO/ACMO/DEICM/DEIC</t>
  </si>
  <si>
    <t>Total (5 Prog.)</t>
  </si>
  <si>
    <r>
      <t xml:space="preserve">Foundation Training Programme (Newly Appointed MOs)                                                             </t>
    </r>
    <r>
      <rPr>
        <sz val="10"/>
        <color indexed="8"/>
        <rFont val="Times New Roman"/>
        <family val="1"/>
      </rPr>
      <t xml:space="preserve">       </t>
    </r>
  </si>
  <si>
    <r>
      <t xml:space="preserve">ABHIYAN VISWAS (ToT) Community Process
</t>
    </r>
    <r>
      <rPr>
        <sz val="10"/>
        <rFont val="Times New Roman"/>
        <family val="1"/>
      </rPr>
      <t>(Coordinator-  Dr. Neeru Verma (Associate Professor)</t>
    </r>
  </si>
  <si>
    <r>
      <t xml:space="preserve">Three Days Community Process (DCPM) Refresher Training
</t>
    </r>
    <r>
      <rPr>
        <sz val="10"/>
        <rFont val="Times New Roman"/>
        <family val="1"/>
      </rPr>
      <t>(Coordinator-  Dr. Neeru Verma (Associate Professor)</t>
    </r>
  </si>
  <si>
    <r>
      <t xml:space="preserve">New Asha Induction ToT Community Process
</t>
    </r>
    <r>
      <rPr>
        <sz val="10"/>
        <rFont val="Times New Roman"/>
        <family val="1"/>
      </rPr>
      <t>(Coordinator-  Dr. Neeru Verma (Associate Professor)</t>
    </r>
  </si>
  <si>
    <r>
      <t xml:space="preserve">First Responder Training
</t>
    </r>
    <r>
      <rPr>
        <sz val="10"/>
        <rFont val="Times New Roman"/>
        <family val="1"/>
      </rPr>
      <t>(Coordinator-  Dr. Vijay Kirti / Dr. Manish Singh (Assistant Professor)</t>
    </r>
  </si>
  <si>
    <r>
      <t xml:space="preserve">TOT of ASHA Trainers on NCD
</t>
    </r>
    <r>
      <rPr>
        <sz val="10"/>
        <rFont val="Times New Roman"/>
        <family val="1"/>
      </rPr>
      <t>(Coordinator-  Dr. Diwakar Yadav (Assistant Professor)</t>
    </r>
  </si>
  <si>
    <r>
      <t xml:space="preserve">Training on NCD
</t>
    </r>
    <r>
      <rPr>
        <sz val="10"/>
        <rFont val="Times New Roman"/>
        <family val="1"/>
      </rPr>
      <t>(Coordinator-  Dr. Diwakar Yadav (Assistant Professor)</t>
    </r>
  </si>
  <si>
    <r>
      <t xml:space="preserve">Dakshata TOT
</t>
    </r>
    <r>
      <rPr>
        <sz val="10"/>
        <rFont val="Times New Roman"/>
        <family val="1"/>
      </rPr>
      <t>(Coordinator-  Dr. Vijay Kirti  (Assistant Professor)</t>
    </r>
  </si>
  <si>
    <r>
      <t xml:space="preserve">Integrated Health Information Platform (I.H.I.P.) Training
</t>
    </r>
    <r>
      <rPr>
        <sz val="10"/>
        <rFont val="Times New Roman"/>
        <family val="1"/>
      </rPr>
      <t>(Coordinator- Shri Mudasser Ahmed/ Shri Santosh Shanker Shukla  (Assistant Professor)</t>
    </r>
  </si>
  <si>
    <r>
      <t xml:space="preserve">B.C.P.M. Refresher Training (Virtual Class Room)
</t>
    </r>
    <r>
      <rPr>
        <sz val="10"/>
        <rFont val="Times New Roman"/>
        <family val="1"/>
      </rPr>
      <t>(Coordinator-  Dr. Diwakar Yadav (Assistant Professor)</t>
    </r>
  </si>
  <si>
    <r>
      <t xml:space="preserve">B.A.M. Refresher Training (Virtual Class Room)
</t>
    </r>
    <r>
      <rPr>
        <sz val="10"/>
        <rFont val="Times New Roman"/>
        <family val="1"/>
      </rPr>
      <t>(Coordinator-  Dr. Diwakar Yadav (Assistant Professor)</t>
    </r>
  </si>
  <si>
    <r>
      <t xml:space="preserve">P.M.D.T.  T.B. Training
</t>
    </r>
    <r>
      <rPr>
        <sz val="10"/>
        <rFont val="Times New Roman"/>
        <family val="1"/>
      </rPr>
      <t>(Coordinator-  Shri Mudasser Ahmed  (Assistant Professor)</t>
    </r>
  </si>
  <si>
    <t>M</t>
  </si>
  <si>
    <t>Total (7 Prog.)</t>
  </si>
  <si>
    <r>
      <t xml:space="preserve"> BCPMs Refresher Training (Virtual Class- connected with 10 RHFWTC)                                                                    </t>
    </r>
    <r>
      <rPr>
        <sz val="10"/>
        <rFont val="Times New Roman"/>
        <family val="1"/>
      </rPr>
      <t>(Coordinator-  Dr. Neeru Verma (Associate Professor)</t>
    </r>
  </si>
  <si>
    <t>06-08-18 to 10-08-18</t>
  </si>
  <si>
    <t>Gyanecologist/Paediatrician/Incharges/Staff Nurse</t>
  </si>
  <si>
    <t>24-09-18 to 28-09-18</t>
  </si>
  <si>
    <r>
      <t xml:space="preserve">SBA (Skill Birth Attendent) TOT
</t>
    </r>
    <r>
      <rPr>
        <sz val="10"/>
        <rFont val="Times New Roman"/>
        <family val="1"/>
      </rPr>
      <t>(Coordinator-  Dr. Vijay Kirti (Assistant Professor)</t>
    </r>
  </si>
  <si>
    <t>SBA (Skill Birth Attendent) TOT</t>
  </si>
  <si>
    <t>N</t>
  </si>
  <si>
    <t>17-09-18 to 18-09-18</t>
  </si>
  <si>
    <t>O</t>
  </si>
  <si>
    <r>
      <t xml:space="preserve">ANM Training under NUHM
</t>
    </r>
    <r>
      <rPr>
        <sz val="10"/>
        <rFont val="Times New Roman"/>
        <family val="1"/>
      </rPr>
      <t>(Coordinator-  Dr. Farzana Akhter (Assistant Professor)</t>
    </r>
  </si>
  <si>
    <t>ANM Training under NUHM</t>
  </si>
  <si>
    <t>HEO/UHO/MOIC/ACMO/D-UHC/Consultant/HV etc.</t>
  </si>
  <si>
    <t>24-09-18 to 26-09-18</t>
  </si>
  <si>
    <t>17-09-18 to 19-09-18</t>
  </si>
  <si>
    <t>27-09-18 to 29-09-18</t>
  </si>
  <si>
    <r>
      <t xml:space="preserve">RTI/STI Induction Training
</t>
    </r>
    <r>
      <rPr>
        <sz val="10"/>
        <rFont val="Times New Roman"/>
        <family val="1"/>
      </rPr>
      <t>(Coordinator-  Dr. Farzana Akhter (Assistant Professor) at KGMU</t>
    </r>
  </si>
  <si>
    <t>RTI/STI Induction Training</t>
  </si>
  <si>
    <t>P</t>
  </si>
  <si>
    <r>
      <t xml:space="preserve">Training of Master Trainers on Benificiery Identification Software &amp; TMS under PMJAY
</t>
    </r>
    <r>
      <rPr>
        <sz val="10"/>
        <rFont val="Times New Roman"/>
        <family val="1"/>
      </rPr>
      <t>(Coordinator- Shri Santosh Shanker Shukla  (Assistant Professor)</t>
    </r>
  </si>
  <si>
    <t>LT</t>
  </si>
  <si>
    <t>DPM/Arogya Mitra</t>
  </si>
  <si>
    <t>Training of Master Trainers on Benificiery Identification Software &amp; TMS under PMJAY</t>
  </si>
  <si>
    <t>04-09-2018 to 05-09-2018</t>
  </si>
  <si>
    <t>06-09-2018 to 07-09-2018</t>
  </si>
  <si>
    <t>10-09-2018 to 11-09-2018</t>
  </si>
  <si>
    <t>12-09-2018 to 13-09-2018</t>
  </si>
  <si>
    <t>Total (4 Prog.)</t>
  </si>
  <si>
    <t>Q</t>
  </si>
  <si>
    <t>Physical Progress Year 2018-19 (April, 18 to September, 18)</t>
  </si>
  <si>
    <t>15-11-18 to 22-11-18</t>
  </si>
  <si>
    <t xml:space="preserve">F.D.C.S. Sofware Training </t>
  </si>
  <si>
    <t>R</t>
  </si>
  <si>
    <r>
      <t xml:space="preserve">F.D.C.S. Sofware Training - UPHSSP (Virtual Class- connected with 10 RHFWTC)                                                                    </t>
    </r>
    <r>
      <rPr>
        <sz val="10"/>
        <rFont val="Times New Roman"/>
        <family val="1"/>
      </rPr>
      <t>(Coordinator-  Dr. Manish Singh (Assistant Professor)</t>
    </r>
  </si>
  <si>
    <t>Physical Progress Year 2018-19 (April, 18 to November, 18)</t>
  </si>
  <si>
    <t>03-10-18 to 10-10-18</t>
  </si>
  <si>
    <t>03-10-18 to 05-10-18</t>
  </si>
  <si>
    <t>08-10-18 to 10-10-18</t>
  </si>
  <si>
    <r>
      <t xml:space="preserve">Folk Troup Training
</t>
    </r>
    <r>
      <rPr>
        <sz val="10"/>
        <rFont val="Times New Roman"/>
        <family val="1"/>
      </rPr>
      <t>(Coordinator-  Shri Mudasser Ahmed  (Assistant Professor)</t>
    </r>
  </si>
  <si>
    <t>Team Leader/Assistant /Mugician /Group Leader</t>
  </si>
  <si>
    <t>One day Folk TroupTraining-Jadu</t>
  </si>
  <si>
    <t>Two day Folk TroupTraining-Nautanki</t>
  </si>
  <si>
    <t>One day Folk TroupTraining-Birha</t>
  </si>
  <si>
    <t>Two day Folk TroupTraining-Nukkad</t>
  </si>
  <si>
    <t>One day Folk TroupTraining-Puppet</t>
  </si>
  <si>
    <t>Team Leader/Assistant /Artist /Group Leader</t>
  </si>
  <si>
    <t>31-10-2018 to 01-11-2018</t>
  </si>
  <si>
    <t>24-10-2018 to 25-10-2018</t>
  </si>
  <si>
    <t xml:space="preserve">Team Leader/Artist/Director /Assistant </t>
  </si>
  <si>
    <t xml:space="preserve">Team Leader/Assistant /Artist/Group Leader </t>
  </si>
  <si>
    <t>Physical Progress Year 2018-19 (April, 18 to October, 18)</t>
  </si>
  <si>
    <t>Training on Advocacy on COTPA of  FCTC</t>
  </si>
  <si>
    <t>NGO/Advocacy Group Media</t>
  </si>
  <si>
    <t>S</t>
  </si>
  <si>
    <t>Skill Enhncement Training for Counsellor</t>
  </si>
  <si>
    <t>Counsellor/Psychologist</t>
  </si>
  <si>
    <t>11-10-2018 to 12-10-2018</t>
  </si>
  <si>
    <t>15-10-2018 to 16-10-2018</t>
  </si>
  <si>
    <t>T</t>
  </si>
  <si>
    <t>U</t>
  </si>
  <si>
    <r>
      <t xml:space="preserve">Skill Enhncement Training for Counselling on Tabacoo Cessation for Health Care Providers
</t>
    </r>
    <r>
      <rPr>
        <sz val="10"/>
        <rFont val="Times New Roman"/>
        <family val="1"/>
      </rPr>
      <t>(Coordinator-  Shri Mudasser Ahmed  (Assistant Professor)</t>
    </r>
  </si>
  <si>
    <t xml:space="preserve">District Nodal Officer/ District Consultant </t>
  </si>
  <si>
    <t>Refresher Training of District Nodal Officer &amp; District Consultants</t>
  </si>
  <si>
    <r>
      <t xml:space="preserve">Refresher Training of District Nodal Officer &amp; District Consultants                                                                                                                                                    (Coordinator- </t>
    </r>
    <r>
      <rPr>
        <sz val="10"/>
        <rFont val="Times New Roman"/>
        <family val="1"/>
      </rPr>
      <t xml:space="preserve"> Shri Mudasser Ahmed  (Assistant Professor)</t>
    </r>
  </si>
  <si>
    <t>V</t>
  </si>
  <si>
    <r>
      <t xml:space="preserve">State Level TOT for Rogi Kalyan Samiti
</t>
    </r>
    <r>
      <rPr>
        <sz val="10"/>
        <rFont val="Times New Roman"/>
        <family val="1"/>
      </rPr>
      <t>(Coordinator-  Dr. Diwakar Yadav (Assistant Professor)</t>
    </r>
  </si>
  <si>
    <t>RC/ACMO/Div PM/Div. Consultant/ Div UHC etc.</t>
  </si>
  <si>
    <t>State Level TOT for Rogi Kalyan Samiti</t>
  </si>
  <si>
    <r>
      <t xml:space="preserve">New Asha Induction ToT Community Process
</t>
    </r>
    <r>
      <rPr>
        <sz val="10"/>
        <rFont val="Times New Roman"/>
        <family val="1"/>
      </rPr>
      <t>(Coordinator-  Dr. Neeru Verma (Associate Professor)/Dr. Diwakar Yadav (Assistant Professor)</t>
    </r>
  </si>
  <si>
    <r>
      <t xml:space="preserve">Training on Advocacy on COTPA to facilate Provision of COTPA 2003 and WHO FCTC Implimentation.  (Virtual Class Room)
</t>
    </r>
    <r>
      <rPr>
        <sz val="10"/>
        <rFont val="Times New Roman"/>
        <family val="1"/>
      </rPr>
      <t>(Coordinator-  Shri Mudasser Ahmed  (Assistant Professor)</t>
    </r>
  </si>
  <si>
    <r>
      <t xml:space="preserve">National Programme for Prevention and Control of Deafiness (NPPCD) TOT
</t>
    </r>
    <r>
      <rPr>
        <sz val="10"/>
        <rFont val="Times New Roman"/>
        <family val="1"/>
      </rPr>
      <t>(Coordinator-  Dr.Vijay Kirti (Assistant Professor)</t>
    </r>
  </si>
  <si>
    <t>National Programme for Prevention and Control of Deafiness (NPPCD) TOT</t>
  </si>
  <si>
    <t>ENT Surgeon</t>
  </si>
  <si>
    <t>W</t>
  </si>
  <si>
    <t xml:space="preserve">NTCP Two days Refresher Trianing for Social Workers  </t>
  </si>
  <si>
    <t>Social Worker/District consultant etc.</t>
  </si>
  <si>
    <t>X</t>
  </si>
  <si>
    <t>Epidimiologist/Dy.CMO/A.COMO/DTO/M&amp;EO etc.</t>
  </si>
  <si>
    <r>
      <t xml:space="preserve">National Tabacco Control Programme (NTCP) Two days Refresher Trianing for Social Workers                                                                                                              </t>
    </r>
    <r>
      <rPr>
        <sz val="10"/>
        <rFont val="Times New Roman"/>
        <family val="1"/>
      </rPr>
      <t>(Coordinator-  Shri Mudasser Ahmed  (Assistant Professor)</t>
    </r>
  </si>
  <si>
    <t>Y</t>
  </si>
  <si>
    <r>
      <t xml:space="preserve">National Tabacco Control Programm (NTCP) One day Refresher Trianing for Medical Officers                                                                                                              </t>
    </r>
    <r>
      <rPr>
        <sz val="10"/>
        <rFont val="Times New Roman"/>
        <family val="1"/>
      </rPr>
      <t>(Coordinator-  Shri Mudasser Ahmed  (Assistant Professor)</t>
    </r>
  </si>
  <si>
    <t>NTCP One day Refresher Trianing for Medical Officers</t>
  </si>
  <si>
    <t>26-11-2018 to 28-11-2018</t>
  </si>
  <si>
    <t>27-11-2018 to 28-11-2018</t>
  </si>
  <si>
    <t>Z</t>
  </si>
  <si>
    <t>CMO/CMS/ACMO/MOIC/Computer Opretor</t>
  </si>
  <si>
    <t>12-11-2018 to 22-12-2018</t>
  </si>
  <si>
    <t>MO/LMO/MOIC</t>
  </si>
  <si>
    <t>29-11-2018 to 01-12-2018</t>
  </si>
  <si>
    <r>
      <t xml:space="preserve">National Tabacco Control Programme (NTCP) Two days Refresher Trianing                                                                                                             </t>
    </r>
    <r>
      <rPr>
        <sz val="10"/>
        <rFont val="Times New Roman"/>
        <family val="1"/>
      </rPr>
      <t>(Coordinator-  Shri Mudasser Ahmed  (Assistant Professor)</t>
    </r>
  </si>
  <si>
    <t>DEO (NTCP)</t>
  </si>
  <si>
    <t>04-12-2018 to 05-12-2018</t>
  </si>
  <si>
    <t>AA</t>
  </si>
  <si>
    <r>
      <t xml:space="preserve">ASHA Refresher ToT
</t>
    </r>
    <r>
      <rPr>
        <sz val="10"/>
        <rFont val="Times New Roman"/>
        <family val="1"/>
      </rPr>
      <t>(Coordinator-Dr. Diwakar Yadav (Assistant Professor)</t>
    </r>
  </si>
  <si>
    <t>ASHA Refresher ToT</t>
  </si>
  <si>
    <t>NGO Trainer/MO/HEO/HS</t>
  </si>
  <si>
    <t>10-12-2018 to 13-12-2018</t>
  </si>
  <si>
    <t>14-12-2018 to 17-12-2018</t>
  </si>
  <si>
    <t>26-12-2018 to 29-12-2018</t>
  </si>
  <si>
    <r>
      <t xml:space="preserve">TOT of ANM Training on NCD Module
</t>
    </r>
    <r>
      <rPr>
        <sz val="10"/>
        <rFont val="Times New Roman"/>
        <family val="1"/>
      </rPr>
      <t>(Coordinator-  Dr. Diwakar Yadav (Assistant Professor)</t>
    </r>
  </si>
  <si>
    <t>SN/DHV/MO/HV/DyCMO/LT/Nurse Menter</t>
  </si>
  <si>
    <t>28-12-2018 to 29-12-2018</t>
  </si>
  <si>
    <r>
      <t xml:space="preserve">Training of Consellors Under NPCDS Programme
</t>
    </r>
    <r>
      <rPr>
        <sz val="10"/>
        <rFont val="Times New Roman"/>
        <family val="1"/>
      </rPr>
      <t>(Coordinator-Dr. Diwakar Yadav (Assistant Professor)</t>
    </r>
  </si>
  <si>
    <t>Training of Consellors Under NPCDS Programme</t>
  </si>
  <si>
    <t>Counsellor</t>
  </si>
  <si>
    <t>06-12-2018 to 07-12-2018</t>
  </si>
  <si>
    <t>18-12-2018 to 19-12-2018</t>
  </si>
  <si>
    <t>26-12-2018 to 27-12-2018</t>
  </si>
  <si>
    <t>AB</t>
  </si>
  <si>
    <t>AC</t>
  </si>
  <si>
    <t>AD</t>
  </si>
  <si>
    <t>AE</t>
  </si>
  <si>
    <r>
      <t xml:space="preserve">B.C.P.M. Refresher Training (Virtual Class Room)
</t>
    </r>
    <r>
      <rPr>
        <sz val="10"/>
        <rFont val="Times New Roman"/>
        <family val="1"/>
      </rPr>
      <t>(Coordinator-  Dr. Diwakar Yadav (Assistant Professor),  Dr. Manish Singh (Assistant Professor)</t>
    </r>
  </si>
  <si>
    <r>
      <t xml:space="preserve">B.A.M. Refresher Training (Virtual Class Room)
</t>
    </r>
    <r>
      <rPr>
        <sz val="10"/>
        <rFont val="Times New Roman"/>
        <family val="1"/>
      </rPr>
      <t>(Coordinator-  Dr. Diwakar Yadav (Assistant Professor), Dr. Manish Singh (Assistant Professor)</t>
    </r>
  </si>
  <si>
    <r>
      <t xml:space="preserve">Training on Advocacy on COTPA to facilate Provision of COTPA 2003 and WHO FCTC Implimentation.  (Virtual Class Room)
</t>
    </r>
    <r>
      <rPr>
        <sz val="10"/>
        <rFont val="Times New Roman"/>
        <family val="1"/>
      </rPr>
      <t>(Coordinator-  Shri Mudasser Ahmed  (Assistant Professor), Dr. Manish Singh (Assistant Professor)</t>
    </r>
  </si>
  <si>
    <r>
      <t xml:space="preserve">National Programme for Prevention and Control of Deafness (NPPCD) TOT
</t>
    </r>
    <r>
      <rPr>
        <sz val="10"/>
        <rFont val="Times New Roman"/>
        <family val="1"/>
      </rPr>
      <t>(Coordinator-  Dr.Vijay Kirti (Assistant Professor)</t>
    </r>
  </si>
  <si>
    <t>National Programme for Prevention and Control of Deafness (NPPCD) TOT</t>
  </si>
  <si>
    <t>TOT of ANM on NCD</t>
  </si>
  <si>
    <r>
      <t xml:space="preserve">Advance Course on Trauma Counselling of Sexual Assualt Survivours
</t>
    </r>
    <r>
      <rPr>
        <sz val="10"/>
        <rFont val="Times New Roman"/>
        <family val="1"/>
      </rPr>
      <t>(Coordinator-  Dr. Manish Singh (Assistant Professor)</t>
    </r>
  </si>
  <si>
    <t xml:space="preserve">Advance Course on Trauma Counselling of Sexual Assualt </t>
  </si>
  <si>
    <t>Pos</t>
  </si>
  <si>
    <t>24-12-2018 to 25-12-2018</t>
  </si>
  <si>
    <t>26-12-2018 to 28-12-2018</t>
  </si>
  <si>
    <t>Physical Progress Year 2018-19 (April, 18 to December, 18)</t>
  </si>
  <si>
    <t>Pyscho Social Counsellors</t>
  </si>
  <si>
    <t>JD/CMO/ACMO/</t>
  </si>
  <si>
    <t>ToT on Disease Servilance Network</t>
  </si>
  <si>
    <t>10-12-2018 to 12-12-2018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</si>
</sst>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4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10"/>
      <color theme="1"/>
      <name val="Garamond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6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21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right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2" fillId="0" borderId="0" xfId="0" applyFont="1"/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8"/>
  <sheetViews>
    <sheetView tabSelected="1" workbookViewId="0">
      <pane ySplit="5" topLeftCell="A6" activePane="bottomLeft" state="frozen"/>
      <selection pane="bottomLeft" activeCell="B130" sqref="B130"/>
    </sheetView>
  </sheetViews>
  <sheetFormatPr defaultRowHeight="15"/>
  <cols>
    <col min="1" max="1" width="7.5703125" style="68" customWidth="1"/>
    <col min="2" max="2" width="30.28515625" style="68" customWidth="1"/>
    <col min="3" max="3" width="24.5703125" style="68" customWidth="1"/>
    <col min="4" max="4" width="10.28515625" style="68" customWidth="1"/>
    <col min="5" max="5" width="11.5703125" style="68" customWidth="1"/>
    <col min="6" max="6" width="19.5703125" style="95" customWidth="1"/>
    <col min="7" max="16384" width="9.140625" style="68"/>
  </cols>
  <sheetData>
    <row r="1" spans="1:6" ht="42.75" customHeight="1">
      <c r="A1" s="112" t="s">
        <v>7</v>
      </c>
      <c r="B1" s="113"/>
      <c r="C1" s="113"/>
      <c r="D1" s="113"/>
      <c r="E1" s="113"/>
      <c r="F1" s="113"/>
    </row>
    <row r="2" spans="1:6" ht="16.5" customHeight="1">
      <c r="A2" s="114" t="s">
        <v>6</v>
      </c>
      <c r="B2" s="114"/>
      <c r="C2" s="114"/>
      <c r="D2" s="114"/>
      <c r="E2" s="114"/>
      <c r="F2" s="114"/>
    </row>
    <row r="3" spans="1:6" ht="18.75" customHeight="1">
      <c r="A3" s="115" t="s">
        <v>8</v>
      </c>
      <c r="B3" s="115"/>
      <c r="C3" s="115"/>
      <c r="D3" s="115"/>
      <c r="E3" s="115"/>
      <c r="F3" s="115"/>
    </row>
    <row r="4" spans="1:6" ht="20.25" customHeight="1">
      <c r="A4" s="115" t="s">
        <v>235</v>
      </c>
      <c r="B4" s="115"/>
      <c r="C4" s="115"/>
      <c r="D4" s="115"/>
      <c r="E4" s="115"/>
      <c r="F4" s="115"/>
    </row>
    <row r="5" spans="1:6" ht="27.75" customHeight="1">
      <c r="A5" s="69" t="s">
        <v>0</v>
      </c>
      <c r="B5" s="69" t="s">
        <v>1</v>
      </c>
      <c r="C5" s="69" t="s">
        <v>2</v>
      </c>
      <c r="D5" s="69" t="s">
        <v>3</v>
      </c>
      <c r="E5" s="69" t="s">
        <v>4</v>
      </c>
      <c r="F5" s="69" t="s">
        <v>5</v>
      </c>
    </row>
    <row r="6" spans="1:6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</row>
    <row r="7" spans="1:6" ht="26.25" customHeight="1">
      <c r="A7" s="116" t="s">
        <v>12</v>
      </c>
      <c r="B7" s="117"/>
      <c r="C7" s="117"/>
      <c r="D7" s="117"/>
      <c r="E7" s="117"/>
      <c r="F7" s="118"/>
    </row>
    <row r="8" spans="1:6" ht="26.25" customHeight="1">
      <c r="A8" s="69" t="s">
        <v>9</v>
      </c>
      <c r="B8" s="110" t="s">
        <v>99</v>
      </c>
      <c r="C8" s="110"/>
      <c r="D8" s="110"/>
      <c r="E8" s="110"/>
      <c r="F8" s="110"/>
    </row>
    <row r="9" spans="1:6" s="75" customFormat="1" ht="26.25" customHeight="1">
      <c r="A9" s="102">
        <v>1</v>
      </c>
      <c r="B9" s="103" t="s">
        <v>22</v>
      </c>
      <c r="C9" s="104" t="s">
        <v>199</v>
      </c>
      <c r="D9" s="104">
        <v>41</v>
      </c>
      <c r="E9" s="104">
        <v>24</v>
      </c>
      <c r="F9" s="102" t="s">
        <v>198</v>
      </c>
    </row>
    <row r="10" spans="1:6" s="75" customFormat="1" ht="26.25" customHeight="1">
      <c r="A10" s="71">
        <v>2</v>
      </c>
      <c r="B10" s="72" t="s">
        <v>21</v>
      </c>
      <c r="C10" s="73" t="s">
        <v>13</v>
      </c>
      <c r="D10" s="73">
        <v>55</v>
      </c>
      <c r="E10" s="73">
        <v>0</v>
      </c>
      <c r="F10" s="74"/>
    </row>
    <row r="11" spans="1:6" s="75" customFormat="1" ht="26.25" customHeight="1">
      <c r="A11" s="71"/>
      <c r="B11" s="76" t="s">
        <v>23</v>
      </c>
      <c r="C11" s="73"/>
      <c r="D11" s="77">
        <v>1</v>
      </c>
      <c r="E11" s="77">
        <f>SUM(E9:E10)</f>
        <v>24</v>
      </c>
      <c r="F11" s="74"/>
    </row>
    <row r="12" spans="1:6" ht="26.25" customHeight="1">
      <c r="A12" s="111" t="s">
        <v>10</v>
      </c>
      <c r="B12" s="111"/>
      <c r="C12" s="111"/>
      <c r="D12" s="111"/>
      <c r="E12" s="111"/>
      <c r="F12" s="111"/>
    </row>
    <row r="13" spans="1:6" ht="26.25" customHeight="1">
      <c r="A13" s="47" t="s">
        <v>9</v>
      </c>
      <c r="B13" s="109" t="s">
        <v>100</v>
      </c>
      <c r="C13" s="109"/>
      <c r="D13" s="109"/>
      <c r="E13" s="109"/>
      <c r="F13" s="109"/>
    </row>
    <row r="14" spans="1:6" ht="26.25" customHeight="1">
      <c r="A14" s="78">
        <v>1</v>
      </c>
      <c r="B14" s="79" t="s">
        <v>27</v>
      </c>
      <c r="C14" s="78" t="s">
        <v>28</v>
      </c>
      <c r="D14" s="78">
        <v>3</v>
      </c>
      <c r="E14" s="78">
        <v>18</v>
      </c>
      <c r="F14" s="78" t="s">
        <v>29</v>
      </c>
    </row>
    <row r="15" spans="1:6" ht="26.25" customHeight="1">
      <c r="A15" s="78"/>
      <c r="B15" s="76" t="s">
        <v>14</v>
      </c>
      <c r="C15" s="80"/>
      <c r="D15" s="81">
        <v>3</v>
      </c>
      <c r="E15" s="81">
        <v>18</v>
      </c>
      <c r="F15" s="82"/>
    </row>
    <row r="16" spans="1:6" ht="26.25" customHeight="1">
      <c r="A16" s="47" t="s">
        <v>15</v>
      </c>
      <c r="B16" s="109" t="s">
        <v>101</v>
      </c>
      <c r="C16" s="109"/>
      <c r="D16" s="109"/>
      <c r="E16" s="109"/>
      <c r="F16" s="109"/>
    </row>
    <row r="17" spans="1:6" ht="26.25" customHeight="1">
      <c r="A17" s="78">
        <v>1</v>
      </c>
      <c r="B17" s="79" t="s">
        <v>24</v>
      </c>
      <c r="C17" s="78" t="s">
        <v>19</v>
      </c>
      <c r="D17" s="78">
        <v>3</v>
      </c>
      <c r="E17" s="78">
        <v>21</v>
      </c>
      <c r="F17" s="78" t="s">
        <v>25</v>
      </c>
    </row>
    <row r="18" spans="1:6" ht="26.25" customHeight="1">
      <c r="A18" s="78">
        <v>2</v>
      </c>
      <c r="B18" s="79" t="s">
        <v>24</v>
      </c>
      <c r="C18" s="78" t="s">
        <v>19</v>
      </c>
      <c r="D18" s="78">
        <v>3</v>
      </c>
      <c r="E18" s="78">
        <v>26</v>
      </c>
      <c r="F18" s="78" t="s">
        <v>26</v>
      </c>
    </row>
    <row r="19" spans="1:6" ht="26.25" customHeight="1">
      <c r="A19" s="83"/>
      <c r="B19" s="76" t="s">
        <v>11</v>
      </c>
      <c r="C19" s="83"/>
      <c r="D19" s="70">
        <v>6</v>
      </c>
      <c r="E19" s="47">
        <f>SUM(E17:E18)</f>
        <v>47</v>
      </c>
      <c r="F19" s="83"/>
    </row>
    <row r="20" spans="1:6" ht="26.25" customHeight="1">
      <c r="A20" s="47" t="s">
        <v>16</v>
      </c>
      <c r="B20" s="109" t="s">
        <v>180</v>
      </c>
      <c r="C20" s="109"/>
      <c r="D20" s="109"/>
      <c r="E20" s="109"/>
      <c r="F20" s="109"/>
    </row>
    <row r="21" spans="1:6" ht="26.25" customHeight="1">
      <c r="A21" s="78">
        <v>1</v>
      </c>
      <c r="B21" s="79" t="s">
        <v>30</v>
      </c>
      <c r="C21" s="78" t="s">
        <v>31</v>
      </c>
      <c r="D21" s="78">
        <v>8</v>
      </c>
      <c r="E21" s="78">
        <v>29</v>
      </c>
      <c r="F21" s="78" t="s">
        <v>32</v>
      </c>
    </row>
    <row r="22" spans="1:6" ht="26.25" customHeight="1">
      <c r="A22" s="78">
        <v>2</v>
      </c>
      <c r="B22" s="79" t="s">
        <v>30</v>
      </c>
      <c r="C22" s="78" t="s">
        <v>31</v>
      </c>
      <c r="D22" s="78">
        <v>8</v>
      </c>
      <c r="E22" s="78">
        <v>30</v>
      </c>
      <c r="F22" s="78" t="s">
        <v>147</v>
      </c>
    </row>
    <row r="23" spans="1:6" ht="26.25" customHeight="1">
      <c r="A23" s="78">
        <v>3</v>
      </c>
      <c r="B23" s="79" t="s">
        <v>30</v>
      </c>
      <c r="C23" s="78" t="s">
        <v>31</v>
      </c>
      <c r="D23" s="78">
        <v>8</v>
      </c>
      <c r="E23" s="78">
        <v>30</v>
      </c>
      <c r="F23" s="78" t="s">
        <v>142</v>
      </c>
    </row>
    <row r="24" spans="1:6" ht="26.25" customHeight="1">
      <c r="A24" s="78"/>
      <c r="B24" s="76" t="s">
        <v>11</v>
      </c>
      <c r="C24" s="80"/>
      <c r="D24" s="81">
        <f>D21+D22+D23</f>
        <v>24</v>
      </c>
      <c r="E24" s="81">
        <f>SUM(E21:E22)</f>
        <v>59</v>
      </c>
      <c r="F24" s="82"/>
    </row>
    <row r="25" spans="1:6" ht="26.25" customHeight="1">
      <c r="A25" s="47" t="s">
        <v>17</v>
      </c>
      <c r="B25" s="106" t="s">
        <v>113</v>
      </c>
      <c r="C25" s="107"/>
      <c r="D25" s="107"/>
      <c r="E25" s="107"/>
      <c r="F25" s="108"/>
    </row>
    <row r="26" spans="1:6" ht="26.25" customHeight="1">
      <c r="A26" s="78">
        <v>1</v>
      </c>
      <c r="B26" s="79" t="s">
        <v>34</v>
      </c>
      <c r="C26" s="78" t="s">
        <v>33</v>
      </c>
      <c r="D26" s="78">
        <v>1</v>
      </c>
      <c r="E26" s="78">
        <v>44</v>
      </c>
      <c r="F26" s="84">
        <v>43242</v>
      </c>
    </row>
    <row r="27" spans="1:6" ht="26.25" customHeight="1">
      <c r="A27" s="78">
        <v>2</v>
      </c>
      <c r="B27" s="79" t="s">
        <v>35</v>
      </c>
      <c r="C27" s="78" t="s">
        <v>40</v>
      </c>
      <c r="D27" s="78">
        <v>3</v>
      </c>
      <c r="E27" s="78">
        <v>220</v>
      </c>
      <c r="F27" s="78" t="s">
        <v>36</v>
      </c>
    </row>
    <row r="28" spans="1:6" ht="26.25" customHeight="1">
      <c r="A28" s="78"/>
      <c r="B28" s="76" t="s">
        <v>11</v>
      </c>
      <c r="C28" s="80"/>
      <c r="D28" s="81">
        <v>4</v>
      </c>
      <c r="E28" s="81">
        <f>SUM(E26+E27)</f>
        <v>264</v>
      </c>
      <c r="F28" s="82"/>
    </row>
    <row r="29" spans="1:6" ht="26.25" customHeight="1">
      <c r="A29" s="47" t="s">
        <v>18</v>
      </c>
      <c r="B29" s="106" t="s">
        <v>103</v>
      </c>
      <c r="C29" s="107"/>
      <c r="D29" s="107"/>
      <c r="E29" s="107"/>
      <c r="F29" s="108"/>
    </row>
    <row r="30" spans="1:6" ht="26.25" customHeight="1">
      <c r="A30" s="78">
        <v>1</v>
      </c>
      <c r="B30" s="85" t="s">
        <v>37</v>
      </c>
      <c r="C30" s="86" t="s">
        <v>38</v>
      </c>
      <c r="D30" s="80">
        <v>1</v>
      </c>
      <c r="E30" s="80">
        <v>49</v>
      </c>
      <c r="F30" s="84">
        <v>43249</v>
      </c>
    </row>
    <row r="31" spans="1:6" ht="26.25" customHeight="1">
      <c r="A31" s="78">
        <v>2</v>
      </c>
      <c r="B31" s="85" t="s">
        <v>37</v>
      </c>
      <c r="C31" s="86" t="s">
        <v>39</v>
      </c>
      <c r="D31" s="80">
        <v>1</v>
      </c>
      <c r="E31" s="80">
        <v>61</v>
      </c>
      <c r="F31" s="84">
        <v>43250</v>
      </c>
    </row>
    <row r="32" spans="1:6" ht="26.25" customHeight="1">
      <c r="A32" s="78"/>
      <c r="B32" s="76" t="s">
        <v>11</v>
      </c>
      <c r="C32" s="78"/>
      <c r="D32" s="47">
        <f>D30+D31</f>
        <v>2</v>
      </c>
      <c r="E32" s="47">
        <f>E30+E31</f>
        <v>110</v>
      </c>
      <c r="F32" s="78"/>
    </row>
    <row r="33" spans="1:6" ht="26.25" customHeight="1">
      <c r="A33" s="47" t="s">
        <v>49</v>
      </c>
      <c r="B33" s="106" t="s">
        <v>104</v>
      </c>
      <c r="C33" s="107"/>
      <c r="D33" s="107"/>
      <c r="E33" s="107"/>
      <c r="F33" s="108"/>
    </row>
    <row r="34" spans="1:6" ht="26.25" customHeight="1">
      <c r="A34" s="78">
        <v>1</v>
      </c>
      <c r="B34" s="85" t="s">
        <v>50</v>
      </c>
      <c r="C34" s="86" t="s">
        <v>51</v>
      </c>
      <c r="D34" s="80">
        <v>3</v>
      </c>
      <c r="E34" s="80">
        <v>32</v>
      </c>
      <c r="F34" s="84" t="s">
        <v>52</v>
      </c>
    </row>
    <row r="35" spans="1:6" ht="26.25" customHeight="1">
      <c r="A35" s="78">
        <v>2</v>
      </c>
      <c r="B35" s="85" t="s">
        <v>50</v>
      </c>
      <c r="C35" s="86" t="s">
        <v>51</v>
      </c>
      <c r="D35" s="80">
        <v>3</v>
      </c>
      <c r="E35" s="80">
        <v>31</v>
      </c>
      <c r="F35" s="84" t="s">
        <v>57</v>
      </c>
    </row>
    <row r="36" spans="1:6" ht="26.25" customHeight="1">
      <c r="A36" s="78"/>
      <c r="B36" s="76" t="s">
        <v>11</v>
      </c>
      <c r="C36" s="78"/>
      <c r="D36" s="47">
        <f>D34+D35</f>
        <v>6</v>
      </c>
      <c r="E36" s="47">
        <f>E34+E35</f>
        <v>63</v>
      </c>
      <c r="F36" s="78"/>
    </row>
    <row r="37" spans="1:6" ht="26.25" customHeight="1">
      <c r="A37" s="47" t="s">
        <v>54</v>
      </c>
      <c r="B37" s="106" t="s">
        <v>105</v>
      </c>
      <c r="C37" s="107"/>
      <c r="D37" s="107"/>
      <c r="E37" s="107"/>
      <c r="F37" s="108"/>
    </row>
    <row r="38" spans="1:6" ht="26.25" customHeight="1">
      <c r="A38" s="78">
        <v>1</v>
      </c>
      <c r="B38" s="85" t="s">
        <v>61</v>
      </c>
      <c r="C38" s="86" t="s">
        <v>62</v>
      </c>
      <c r="D38" s="80">
        <v>2</v>
      </c>
      <c r="E38" s="80">
        <v>26</v>
      </c>
      <c r="F38" s="84" t="s">
        <v>64</v>
      </c>
    </row>
    <row r="39" spans="1:6" ht="26.25" customHeight="1">
      <c r="A39" s="78">
        <v>2</v>
      </c>
      <c r="B39" s="85" t="s">
        <v>61</v>
      </c>
      <c r="C39" s="86" t="s">
        <v>63</v>
      </c>
      <c r="D39" s="80">
        <v>3</v>
      </c>
      <c r="E39" s="80">
        <v>36</v>
      </c>
      <c r="F39" s="84" t="s">
        <v>65</v>
      </c>
    </row>
    <row r="40" spans="1:6" ht="26.25" customHeight="1">
      <c r="A40" s="78">
        <v>3</v>
      </c>
      <c r="B40" s="85" t="s">
        <v>61</v>
      </c>
      <c r="C40" s="86" t="s">
        <v>62</v>
      </c>
      <c r="D40" s="80">
        <v>2</v>
      </c>
      <c r="E40" s="80">
        <v>32</v>
      </c>
      <c r="F40" s="84" t="s">
        <v>66</v>
      </c>
    </row>
    <row r="41" spans="1:6" ht="26.25" customHeight="1">
      <c r="A41" s="78">
        <v>4</v>
      </c>
      <c r="B41" s="85" t="s">
        <v>61</v>
      </c>
      <c r="C41" s="86" t="s">
        <v>67</v>
      </c>
      <c r="D41" s="80">
        <v>3</v>
      </c>
      <c r="E41" s="80">
        <v>19</v>
      </c>
      <c r="F41" s="84" t="s">
        <v>68</v>
      </c>
    </row>
    <row r="42" spans="1:6" ht="26.25" customHeight="1">
      <c r="A42" s="78">
        <v>5</v>
      </c>
      <c r="B42" s="85" t="s">
        <v>93</v>
      </c>
      <c r="C42" s="86" t="s">
        <v>94</v>
      </c>
      <c r="D42" s="80">
        <v>2</v>
      </c>
      <c r="E42" s="80">
        <v>26</v>
      </c>
      <c r="F42" s="84" t="s">
        <v>69</v>
      </c>
    </row>
    <row r="43" spans="1:6" ht="26.25" customHeight="1">
      <c r="A43" s="78"/>
      <c r="B43" s="76" t="s">
        <v>98</v>
      </c>
      <c r="C43" s="78"/>
      <c r="D43" s="47">
        <f>SUM(D38:D42)</f>
        <v>12</v>
      </c>
      <c r="E43" s="47">
        <f>SUM(E38:E42)</f>
        <v>139</v>
      </c>
      <c r="F43" s="78"/>
    </row>
    <row r="44" spans="1:6" ht="26.25" customHeight="1">
      <c r="A44" s="47" t="s">
        <v>70</v>
      </c>
      <c r="B44" s="106" t="s">
        <v>106</v>
      </c>
      <c r="C44" s="107"/>
      <c r="D44" s="107"/>
      <c r="E44" s="107"/>
      <c r="F44" s="108"/>
    </row>
    <row r="45" spans="1:6" ht="26.25" customHeight="1">
      <c r="A45" s="78">
        <v>1</v>
      </c>
      <c r="B45" s="85" t="s">
        <v>58</v>
      </c>
      <c r="C45" s="78" t="s">
        <v>55</v>
      </c>
      <c r="D45" s="80">
        <v>5</v>
      </c>
      <c r="E45" s="80">
        <v>23</v>
      </c>
      <c r="F45" s="84" t="s">
        <v>56</v>
      </c>
    </row>
    <row r="46" spans="1:6" ht="26.25" customHeight="1">
      <c r="A46" s="78">
        <v>2</v>
      </c>
      <c r="B46" s="85" t="s">
        <v>58</v>
      </c>
      <c r="C46" s="78" t="s">
        <v>55</v>
      </c>
      <c r="D46" s="80">
        <v>5</v>
      </c>
      <c r="E46" s="80">
        <v>24</v>
      </c>
      <c r="F46" s="84" t="s">
        <v>114</v>
      </c>
    </row>
    <row r="47" spans="1:6" ht="26.25" customHeight="1">
      <c r="A47" s="78">
        <v>3</v>
      </c>
      <c r="B47" s="85" t="s">
        <v>58</v>
      </c>
      <c r="C47" s="78" t="s">
        <v>115</v>
      </c>
      <c r="D47" s="80">
        <v>5</v>
      </c>
      <c r="E47" s="80">
        <v>29</v>
      </c>
      <c r="F47" s="84" t="s">
        <v>116</v>
      </c>
    </row>
    <row r="48" spans="1:6" ht="26.25" customHeight="1">
      <c r="A48" s="78"/>
      <c r="B48" s="76" t="s">
        <v>81</v>
      </c>
      <c r="C48" s="78"/>
      <c r="D48" s="47">
        <f>D45+D46+D47</f>
        <v>15</v>
      </c>
      <c r="E48" s="47">
        <f>E45+E46+E47</f>
        <v>76</v>
      </c>
      <c r="F48" s="78"/>
    </row>
    <row r="49" spans="1:6" ht="26.25" customHeight="1">
      <c r="A49" s="47" t="s">
        <v>71</v>
      </c>
      <c r="B49" s="106" t="s">
        <v>107</v>
      </c>
      <c r="C49" s="107"/>
      <c r="D49" s="107"/>
      <c r="E49" s="107"/>
      <c r="F49" s="108"/>
    </row>
    <row r="50" spans="1:6" ht="26.25" customHeight="1">
      <c r="A50" s="78">
        <v>1</v>
      </c>
      <c r="B50" s="85" t="s">
        <v>72</v>
      </c>
      <c r="C50" s="78" t="s">
        <v>85</v>
      </c>
      <c r="D50" s="80">
        <v>1</v>
      </c>
      <c r="E50" s="80">
        <v>37</v>
      </c>
      <c r="F50" s="84">
        <v>43311</v>
      </c>
    </row>
    <row r="51" spans="1:6" ht="26.25" customHeight="1">
      <c r="A51" s="78">
        <v>2</v>
      </c>
      <c r="B51" s="85" t="s">
        <v>72</v>
      </c>
      <c r="C51" s="78" t="s">
        <v>85</v>
      </c>
      <c r="D51" s="80">
        <v>1</v>
      </c>
      <c r="E51" s="80">
        <v>40</v>
      </c>
      <c r="F51" s="84">
        <v>43312</v>
      </c>
    </row>
    <row r="52" spans="1:6" ht="26.25" customHeight="1">
      <c r="A52" s="78">
        <v>3</v>
      </c>
      <c r="B52" s="85" t="s">
        <v>72</v>
      </c>
      <c r="C52" s="78" t="s">
        <v>85</v>
      </c>
      <c r="D52" s="80">
        <v>1</v>
      </c>
      <c r="E52" s="80">
        <v>84</v>
      </c>
      <c r="F52" s="84">
        <v>43313</v>
      </c>
    </row>
    <row r="53" spans="1:6" ht="26.25" customHeight="1">
      <c r="A53" s="78">
        <v>4</v>
      </c>
      <c r="B53" s="85" t="s">
        <v>72</v>
      </c>
      <c r="C53" s="78" t="s">
        <v>85</v>
      </c>
      <c r="D53" s="80">
        <v>1</v>
      </c>
      <c r="E53" s="80">
        <v>83</v>
      </c>
      <c r="F53" s="84">
        <v>43314</v>
      </c>
    </row>
    <row r="54" spans="1:6" ht="26.25" customHeight="1">
      <c r="A54" s="78">
        <v>5</v>
      </c>
      <c r="B54" s="85" t="s">
        <v>72</v>
      </c>
      <c r="C54" s="78" t="s">
        <v>85</v>
      </c>
      <c r="D54" s="80">
        <v>1</v>
      </c>
      <c r="E54" s="80">
        <v>74</v>
      </c>
      <c r="F54" s="84">
        <v>43315</v>
      </c>
    </row>
    <row r="55" spans="1:6" ht="26.25" customHeight="1">
      <c r="A55" s="78">
        <v>6</v>
      </c>
      <c r="B55" s="85" t="s">
        <v>72</v>
      </c>
      <c r="C55" s="78" t="s">
        <v>85</v>
      </c>
      <c r="D55" s="80">
        <v>1</v>
      </c>
      <c r="E55" s="80">
        <v>40</v>
      </c>
      <c r="F55" s="84">
        <v>43318</v>
      </c>
    </row>
    <row r="56" spans="1:6" ht="26.25" customHeight="1">
      <c r="A56" s="78">
        <v>7</v>
      </c>
      <c r="B56" s="85" t="s">
        <v>72</v>
      </c>
      <c r="C56" s="78" t="s">
        <v>85</v>
      </c>
      <c r="D56" s="80">
        <v>1</v>
      </c>
      <c r="E56" s="80">
        <v>37</v>
      </c>
      <c r="F56" s="84">
        <v>43319</v>
      </c>
    </row>
    <row r="57" spans="1:6" ht="26.25" customHeight="1">
      <c r="A57" s="78"/>
      <c r="B57" s="76" t="s">
        <v>112</v>
      </c>
      <c r="C57" s="78"/>
      <c r="D57" s="47">
        <f>SUM(D50:D56)</f>
        <v>7</v>
      </c>
      <c r="E57" s="47">
        <f>SUM(E50:E56)</f>
        <v>395</v>
      </c>
      <c r="F57" s="84"/>
    </row>
    <row r="58" spans="1:6" ht="26.25" customHeight="1">
      <c r="A58" s="47" t="s">
        <v>76</v>
      </c>
      <c r="B58" s="106" t="s">
        <v>224</v>
      </c>
      <c r="C58" s="107"/>
      <c r="D58" s="107"/>
      <c r="E58" s="107"/>
      <c r="F58" s="108"/>
    </row>
    <row r="59" spans="1:6" ht="26.25" customHeight="1">
      <c r="A59" s="78">
        <v>1</v>
      </c>
      <c r="B59" s="85" t="s">
        <v>77</v>
      </c>
      <c r="C59" s="86" t="s">
        <v>80</v>
      </c>
      <c r="D59" s="80">
        <v>1</v>
      </c>
      <c r="E59" s="80">
        <v>28</v>
      </c>
      <c r="F59" s="84">
        <v>43300</v>
      </c>
    </row>
    <row r="60" spans="1:6" ht="26.25" customHeight="1">
      <c r="A60" s="78">
        <v>2</v>
      </c>
      <c r="B60" s="85" t="s">
        <v>77</v>
      </c>
      <c r="C60" s="86" t="s">
        <v>80</v>
      </c>
      <c r="D60" s="80">
        <v>1</v>
      </c>
      <c r="E60" s="80">
        <v>29</v>
      </c>
      <c r="F60" s="84">
        <v>43301</v>
      </c>
    </row>
    <row r="61" spans="1:6" ht="26.25" customHeight="1">
      <c r="A61" s="78">
        <v>3</v>
      </c>
      <c r="B61" s="85" t="s">
        <v>77</v>
      </c>
      <c r="C61" s="86" t="s">
        <v>80</v>
      </c>
      <c r="D61" s="80">
        <v>1</v>
      </c>
      <c r="E61" s="80">
        <v>31</v>
      </c>
      <c r="F61" s="84">
        <v>43302</v>
      </c>
    </row>
    <row r="62" spans="1:6" ht="26.25" customHeight="1">
      <c r="A62" s="78"/>
      <c r="B62" s="76" t="s">
        <v>81</v>
      </c>
      <c r="C62" s="78"/>
      <c r="D62" s="47">
        <f>SUM(D59:D61)</f>
        <v>3</v>
      </c>
      <c r="E62" s="47">
        <f>SUM(E59:E61)</f>
        <v>88</v>
      </c>
      <c r="F62" s="84"/>
    </row>
    <row r="63" spans="1:6" ht="26.25" customHeight="1">
      <c r="A63" s="47" t="s">
        <v>82</v>
      </c>
      <c r="B63" s="106" t="s">
        <v>225</v>
      </c>
      <c r="C63" s="107"/>
      <c r="D63" s="107"/>
      <c r="E63" s="107"/>
      <c r="F63" s="108"/>
    </row>
    <row r="64" spans="1:6" ht="26.25" customHeight="1">
      <c r="A64" s="78">
        <v>1</v>
      </c>
      <c r="B64" s="85" t="s">
        <v>79</v>
      </c>
      <c r="C64" s="78" t="s">
        <v>78</v>
      </c>
      <c r="D64" s="80">
        <v>1</v>
      </c>
      <c r="E64" s="80">
        <v>34</v>
      </c>
      <c r="F64" s="84">
        <v>43304</v>
      </c>
    </row>
    <row r="65" spans="1:6" ht="26.25" customHeight="1">
      <c r="A65" s="78">
        <v>2</v>
      </c>
      <c r="B65" s="85" t="s">
        <v>79</v>
      </c>
      <c r="C65" s="78" t="s">
        <v>78</v>
      </c>
      <c r="D65" s="80">
        <v>1</v>
      </c>
      <c r="E65" s="80">
        <v>33</v>
      </c>
      <c r="F65" s="84">
        <v>43305</v>
      </c>
    </row>
    <row r="66" spans="1:6" ht="26.25" customHeight="1">
      <c r="A66" s="78">
        <v>3</v>
      </c>
      <c r="B66" s="85" t="s">
        <v>79</v>
      </c>
      <c r="C66" s="78" t="s">
        <v>78</v>
      </c>
      <c r="D66" s="80">
        <v>1</v>
      </c>
      <c r="E66" s="80">
        <v>35</v>
      </c>
      <c r="F66" s="84">
        <v>43306</v>
      </c>
    </row>
    <row r="67" spans="1:6" ht="26.25" customHeight="1">
      <c r="A67" s="78"/>
      <c r="B67" s="76" t="s">
        <v>81</v>
      </c>
      <c r="C67" s="78"/>
      <c r="D67" s="47">
        <f t="shared" ref="D67:E67" si="0">SUM(D64:D66)</f>
        <v>3</v>
      </c>
      <c r="E67" s="47">
        <f t="shared" si="0"/>
        <v>102</v>
      </c>
      <c r="F67" s="84"/>
    </row>
    <row r="68" spans="1:6" ht="26.25" customHeight="1">
      <c r="A68" s="47" t="s">
        <v>83</v>
      </c>
      <c r="B68" s="106" t="s">
        <v>110</v>
      </c>
      <c r="C68" s="107"/>
      <c r="D68" s="107"/>
      <c r="E68" s="107"/>
      <c r="F68" s="108"/>
    </row>
    <row r="69" spans="1:6" ht="26.25" customHeight="1">
      <c r="A69" s="78">
        <v>1</v>
      </c>
      <c r="B69" s="85" t="s">
        <v>73</v>
      </c>
      <c r="C69" s="78" t="s">
        <v>75</v>
      </c>
      <c r="D69" s="80">
        <v>3</v>
      </c>
      <c r="E69" s="80">
        <v>69</v>
      </c>
      <c r="F69" s="84" t="s">
        <v>74</v>
      </c>
    </row>
    <row r="70" spans="1:6" s="87" customFormat="1" ht="26.25" customHeight="1">
      <c r="A70" s="78"/>
      <c r="B70" s="76" t="s">
        <v>14</v>
      </c>
      <c r="C70" s="78"/>
      <c r="D70" s="47">
        <f>SUM(D69:D69)</f>
        <v>3</v>
      </c>
      <c r="E70" s="47">
        <f>SUM(E69)</f>
        <v>69</v>
      </c>
      <c r="F70" s="84"/>
    </row>
    <row r="71" spans="1:6" s="87" customFormat="1" ht="26.25" customHeight="1">
      <c r="A71" s="47" t="s">
        <v>111</v>
      </c>
      <c r="B71" s="106" t="s">
        <v>96</v>
      </c>
      <c r="C71" s="107"/>
      <c r="D71" s="107"/>
      <c r="E71" s="107"/>
      <c r="F71" s="108"/>
    </row>
    <row r="72" spans="1:6" s="87" customFormat="1" ht="26.25" customHeight="1">
      <c r="A72" s="78">
        <v>1</v>
      </c>
      <c r="B72" s="85" t="s">
        <v>95</v>
      </c>
      <c r="C72" s="78" t="s">
        <v>97</v>
      </c>
      <c r="D72" s="78">
        <v>1</v>
      </c>
      <c r="E72" s="78">
        <v>51</v>
      </c>
      <c r="F72" s="84">
        <v>43325</v>
      </c>
    </row>
    <row r="73" spans="1:6" ht="26.25" customHeight="1">
      <c r="A73" s="78">
        <v>2</v>
      </c>
      <c r="B73" s="85" t="s">
        <v>95</v>
      </c>
      <c r="C73" s="78" t="s">
        <v>97</v>
      </c>
      <c r="D73" s="80">
        <v>1</v>
      </c>
      <c r="E73" s="80">
        <v>41</v>
      </c>
      <c r="F73" s="84">
        <v>43326</v>
      </c>
    </row>
    <row r="74" spans="1:6" ht="26.25" customHeight="1">
      <c r="A74" s="78">
        <v>3</v>
      </c>
      <c r="B74" s="85" t="s">
        <v>95</v>
      </c>
      <c r="C74" s="78" t="s">
        <v>97</v>
      </c>
      <c r="D74" s="78">
        <v>1</v>
      </c>
      <c r="E74" s="78">
        <v>51</v>
      </c>
      <c r="F74" s="84">
        <v>43328</v>
      </c>
    </row>
    <row r="75" spans="1:6" s="89" customFormat="1" ht="26.25" customHeight="1">
      <c r="A75" s="78"/>
      <c r="B75" s="76" t="s">
        <v>81</v>
      </c>
      <c r="C75" s="78"/>
      <c r="D75" s="47">
        <f>SUM(D72:D74)</f>
        <v>3</v>
      </c>
      <c r="E75" s="47">
        <f>SUM(E72:E74)</f>
        <v>143</v>
      </c>
      <c r="F75" s="84"/>
    </row>
    <row r="76" spans="1:6" s="89" customFormat="1" ht="26.25" customHeight="1">
      <c r="A76" s="88" t="s">
        <v>119</v>
      </c>
      <c r="B76" s="106" t="s">
        <v>117</v>
      </c>
      <c r="C76" s="107"/>
      <c r="D76" s="107"/>
      <c r="E76" s="107"/>
      <c r="F76" s="108"/>
    </row>
    <row r="77" spans="1:6" s="89" customFormat="1" ht="26.25" customHeight="1">
      <c r="A77" s="97">
        <v>1</v>
      </c>
      <c r="B77" s="85" t="s">
        <v>118</v>
      </c>
      <c r="C77" s="78" t="s">
        <v>115</v>
      </c>
      <c r="D77" s="80">
        <v>2</v>
      </c>
      <c r="E77" s="81">
        <v>19</v>
      </c>
      <c r="F77" s="98" t="s">
        <v>120</v>
      </c>
    </row>
    <row r="78" spans="1:6" s="89" customFormat="1" ht="26.25" customHeight="1">
      <c r="A78" s="78"/>
      <c r="B78" s="90" t="s">
        <v>14</v>
      </c>
      <c r="C78" s="80"/>
      <c r="D78" s="81">
        <f>SUM(D77:D77)</f>
        <v>2</v>
      </c>
      <c r="E78" s="81">
        <f>SUM(E77:E77)</f>
        <v>19</v>
      </c>
      <c r="F78" s="91"/>
    </row>
    <row r="79" spans="1:6" s="89" customFormat="1" ht="26.25" customHeight="1">
      <c r="A79" s="88" t="s">
        <v>121</v>
      </c>
      <c r="B79" s="106" t="s">
        <v>122</v>
      </c>
      <c r="C79" s="107"/>
      <c r="D79" s="107"/>
      <c r="E79" s="107"/>
      <c r="F79" s="108"/>
    </row>
    <row r="80" spans="1:6" s="89" customFormat="1" ht="26.25" customHeight="1">
      <c r="A80" s="97">
        <v>1</v>
      </c>
      <c r="B80" s="85" t="s">
        <v>123</v>
      </c>
      <c r="C80" s="78" t="s">
        <v>124</v>
      </c>
      <c r="D80" s="80">
        <v>3</v>
      </c>
      <c r="E80" s="81">
        <v>28</v>
      </c>
      <c r="F80" s="98" t="s">
        <v>126</v>
      </c>
    </row>
    <row r="81" spans="1:6" s="89" customFormat="1" ht="26.25" customHeight="1">
      <c r="A81" s="97">
        <v>2</v>
      </c>
      <c r="B81" s="85" t="s">
        <v>123</v>
      </c>
      <c r="C81" s="78" t="s">
        <v>124</v>
      </c>
      <c r="D81" s="80">
        <v>3</v>
      </c>
      <c r="E81" s="81">
        <v>24</v>
      </c>
      <c r="F81" s="98" t="s">
        <v>125</v>
      </c>
    </row>
    <row r="82" spans="1:6" s="89" customFormat="1" ht="26.25" customHeight="1">
      <c r="A82" s="97">
        <v>3</v>
      </c>
      <c r="B82" s="85" t="s">
        <v>123</v>
      </c>
      <c r="C82" s="78" t="s">
        <v>124</v>
      </c>
      <c r="D82" s="80">
        <v>3</v>
      </c>
      <c r="E82" s="81">
        <v>28</v>
      </c>
      <c r="F82" s="98" t="s">
        <v>127</v>
      </c>
    </row>
    <row r="83" spans="1:6" s="89" customFormat="1" ht="26.25" customHeight="1">
      <c r="A83" s="97">
        <v>4</v>
      </c>
      <c r="B83" s="85" t="s">
        <v>123</v>
      </c>
      <c r="C83" s="78" t="s">
        <v>124</v>
      </c>
      <c r="D83" s="80">
        <v>3</v>
      </c>
      <c r="E83" s="81">
        <v>32</v>
      </c>
      <c r="F83" s="98" t="s">
        <v>148</v>
      </c>
    </row>
    <row r="84" spans="1:6" s="89" customFormat="1" ht="26.25" customHeight="1">
      <c r="A84" s="97">
        <v>5</v>
      </c>
      <c r="B84" s="85" t="s">
        <v>123</v>
      </c>
      <c r="C84" s="78" t="s">
        <v>124</v>
      </c>
      <c r="D84" s="80">
        <v>3</v>
      </c>
      <c r="E84" s="81">
        <v>30</v>
      </c>
      <c r="F84" s="98" t="s">
        <v>149</v>
      </c>
    </row>
    <row r="85" spans="1:6" s="89" customFormat="1" ht="26.25" customHeight="1">
      <c r="A85" s="78"/>
      <c r="B85" s="90" t="s">
        <v>98</v>
      </c>
      <c r="C85" s="80"/>
      <c r="D85" s="81">
        <f>D80+D81+D82+D83+D84</f>
        <v>15</v>
      </c>
      <c r="E85" s="81">
        <f>E80+E81+E82+E83+E84</f>
        <v>142</v>
      </c>
      <c r="F85" s="91"/>
    </row>
    <row r="86" spans="1:6" s="89" customFormat="1" ht="26.25" customHeight="1">
      <c r="A86" s="88" t="s">
        <v>130</v>
      </c>
      <c r="B86" s="106" t="s">
        <v>128</v>
      </c>
      <c r="C86" s="107"/>
      <c r="D86" s="107"/>
      <c r="E86" s="107"/>
      <c r="F86" s="108"/>
    </row>
    <row r="87" spans="1:6" s="89" customFormat="1" ht="26.25" customHeight="1">
      <c r="A87" s="78">
        <v>1</v>
      </c>
      <c r="B87" s="85" t="s">
        <v>129</v>
      </c>
      <c r="C87" s="86" t="s">
        <v>132</v>
      </c>
      <c r="D87" s="80">
        <v>3</v>
      </c>
      <c r="E87" s="80">
        <v>30</v>
      </c>
      <c r="F87" s="98" t="s">
        <v>127</v>
      </c>
    </row>
    <row r="88" spans="1:6" ht="26.25" customHeight="1">
      <c r="A88" s="97"/>
      <c r="B88" s="90" t="s">
        <v>14</v>
      </c>
      <c r="C88" s="86"/>
      <c r="D88" s="81">
        <f>SUM(D87:D87)</f>
        <v>3</v>
      </c>
      <c r="E88" s="81">
        <f>SUM(E87:E87)</f>
        <v>30</v>
      </c>
      <c r="F88" s="98"/>
    </row>
    <row r="89" spans="1:6" ht="26.25" customHeight="1">
      <c r="A89" s="47" t="s">
        <v>140</v>
      </c>
      <c r="B89" s="106" t="s">
        <v>131</v>
      </c>
      <c r="C89" s="107"/>
      <c r="D89" s="107"/>
      <c r="E89" s="107"/>
      <c r="F89" s="108"/>
    </row>
    <row r="90" spans="1:6" ht="39.75" customHeight="1">
      <c r="A90" s="78">
        <v>1</v>
      </c>
      <c r="B90" s="85" t="s">
        <v>134</v>
      </c>
      <c r="C90" s="78" t="s">
        <v>133</v>
      </c>
      <c r="D90" s="80">
        <v>2</v>
      </c>
      <c r="E90" s="80">
        <v>54</v>
      </c>
      <c r="F90" s="84" t="s">
        <v>135</v>
      </c>
    </row>
    <row r="91" spans="1:6" ht="39.75" customHeight="1">
      <c r="A91" s="78">
        <v>2</v>
      </c>
      <c r="B91" s="85" t="s">
        <v>134</v>
      </c>
      <c r="C91" s="78" t="s">
        <v>133</v>
      </c>
      <c r="D91" s="80">
        <v>2</v>
      </c>
      <c r="E91" s="80">
        <v>41</v>
      </c>
      <c r="F91" s="84" t="s">
        <v>136</v>
      </c>
    </row>
    <row r="92" spans="1:6" ht="39.75" customHeight="1">
      <c r="A92" s="78">
        <v>3</v>
      </c>
      <c r="B92" s="85" t="s">
        <v>134</v>
      </c>
      <c r="C92" s="78" t="s">
        <v>133</v>
      </c>
      <c r="D92" s="80">
        <v>2</v>
      </c>
      <c r="E92" s="80">
        <v>53</v>
      </c>
      <c r="F92" s="84" t="s">
        <v>137</v>
      </c>
    </row>
    <row r="93" spans="1:6" ht="39.75" customHeight="1">
      <c r="A93" s="78">
        <v>4</v>
      </c>
      <c r="B93" s="85" t="s">
        <v>134</v>
      </c>
      <c r="C93" s="78" t="s">
        <v>133</v>
      </c>
      <c r="D93" s="80">
        <v>2</v>
      </c>
      <c r="E93" s="80">
        <v>44</v>
      </c>
      <c r="F93" s="84" t="s">
        <v>138</v>
      </c>
    </row>
    <row r="94" spans="1:6" ht="24.75" customHeight="1">
      <c r="A94" s="78"/>
      <c r="B94" s="76" t="s">
        <v>139</v>
      </c>
      <c r="C94" s="78"/>
      <c r="D94" s="47">
        <f>SUM(D90:D93)</f>
        <v>8</v>
      </c>
      <c r="E94" s="47">
        <f>SUM(E90:E93)</f>
        <v>192</v>
      </c>
      <c r="F94" s="84"/>
    </row>
    <row r="95" spans="1:6" ht="42" customHeight="1">
      <c r="A95" s="47" t="s">
        <v>144</v>
      </c>
      <c r="B95" s="106" t="s">
        <v>226</v>
      </c>
      <c r="C95" s="107"/>
      <c r="D95" s="107"/>
      <c r="E95" s="107"/>
      <c r="F95" s="108"/>
    </row>
    <row r="96" spans="1:6" ht="26.25" customHeight="1">
      <c r="A96" s="78">
        <v>1</v>
      </c>
      <c r="B96" s="85" t="s">
        <v>163</v>
      </c>
      <c r="C96" s="78" t="s">
        <v>164</v>
      </c>
      <c r="D96" s="80">
        <v>1</v>
      </c>
      <c r="E96" s="80">
        <v>78</v>
      </c>
      <c r="F96" s="84">
        <v>43378</v>
      </c>
    </row>
    <row r="97" spans="1:6" s="87" customFormat="1" ht="24" customHeight="1">
      <c r="A97" s="78"/>
      <c r="B97" s="76" t="s">
        <v>14</v>
      </c>
      <c r="C97" s="78"/>
      <c r="D97" s="47">
        <f>D96</f>
        <v>1</v>
      </c>
      <c r="E97" s="47">
        <f>E96</f>
        <v>78</v>
      </c>
      <c r="F97" s="84"/>
    </row>
    <row r="98" spans="1:6" ht="26.25" customHeight="1">
      <c r="A98" s="47" t="s">
        <v>165</v>
      </c>
      <c r="B98" s="106" t="s">
        <v>172</v>
      </c>
      <c r="C98" s="107"/>
      <c r="D98" s="107"/>
      <c r="E98" s="107"/>
      <c r="F98" s="108"/>
    </row>
    <row r="99" spans="1:6" ht="26.25" customHeight="1">
      <c r="A99" s="78">
        <v>1</v>
      </c>
      <c r="B99" s="85" t="s">
        <v>166</v>
      </c>
      <c r="C99" s="78" t="s">
        <v>167</v>
      </c>
      <c r="D99" s="80">
        <v>2</v>
      </c>
      <c r="E99" s="80">
        <v>31</v>
      </c>
      <c r="F99" s="84" t="s">
        <v>168</v>
      </c>
    </row>
    <row r="100" spans="1:6" s="87" customFormat="1" ht="24" customHeight="1">
      <c r="A100" s="78"/>
      <c r="B100" s="76" t="s">
        <v>14</v>
      </c>
      <c r="C100" s="78"/>
      <c r="D100" s="47">
        <f>D99</f>
        <v>2</v>
      </c>
      <c r="E100" s="47">
        <f>E99</f>
        <v>31</v>
      </c>
      <c r="F100" s="84"/>
    </row>
    <row r="101" spans="1:6" ht="26.25" customHeight="1">
      <c r="A101" s="47" t="s">
        <v>170</v>
      </c>
      <c r="B101" s="106" t="s">
        <v>175</v>
      </c>
      <c r="C101" s="107"/>
      <c r="D101" s="107"/>
      <c r="E101" s="107"/>
      <c r="F101" s="108"/>
    </row>
    <row r="102" spans="1:6" ht="26.25" customHeight="1">
      <c r="A102" s="78">
        <v>1</v>
      </c>
      <c r="B102" s="85" t="s">
        <v>174</v>
      </c>
      <c r="C102" s="78" t="s">
        <v>173</v>
      </c>
      <c r="D102" s="80">
        <v>2</v>
      </c>
      <c r="E102" s="80">
        <v>52</v>
      </c>
      <c r="F102" s="84" t="s">
        <v>169</v>
      </c>
    </row>
    <row r="103" spans="1:6" s="87" customFormat="1" ht="24" customHeight="1">
      <c r="A103" s="78"/>
      <c r="B103" s="76" t="s">
        <v>14</v>
      </c>
      <c r="C103" s="78"/>
      <c r="D103" s="47">
        <f>D102</f>
        <v>2</v>
      </c>
      <c r="E103" s="47">
        <f>E102</f>
        <v>52</v>
      </c>
      <c r="F103" s="84"/>
    </row>
    <row r="104" spans="1:6" ht="26.25" customHeight="1">
      <c r="A104" s="47" t="s">
        <v>171</v>
      </c>
      <c r="B104" s="106" t="s">
        <v>150</v>
      </c>
      <c r="C104" s="107"/>
      <c r="D104" s="107"/>
      <c r="E104" s="107"/>
      <c r="F104" s="108"/>
    </row>
    <row r="105" spans="1:6" ht="26.25" customHeight="1">
      <c r="A105" s="78">
        <v>1</v>
      </c>
      <c r="B105" s="85" t="s">
        <v>155</v>
      </c>
      <c r="C105" s="78" t="s">
        <v>160</v>
      </c>
      <c r="D105" s="80">
        <v>2</v>
      </c>
      <c r="E105" s="80">
        <v>58</v>
      </c>
      <c r="F105" s="84" t="s">
        <v>159</v>
      </c>
    </row>
    <row r="106" spans="1:6" ht="26.25" customHeight="1">
      <c r="A106" s="78">
        <v>2</v>
      </c>
      <c r="B106" s="85" t="s">
        <v>156</v>
      </c>
      <c r="C106" s="78" t="s">
        <v>161</v>
      </c>
      <c r="D106" s="80">
        <v>1</v>
      </c>
      <c r="E106" s="80">
        <v>23</v>
      </c>
      <c r="F106" s="84">
        <v>43399</v>
      </c>
    </row>
    <row r="107" spans="1:6" ht="26.25" customHeight="1">
      <c r="A107" s="78">
        <v>3</v>
      </c>
      <c r="B107" s="85" t="s">
        <v>154</v>
      </c>
      <c r="C107" s="78" t="s">
        <v>157</v>
      </c>
      <c r="D107" s="80">
        <v>1</v>
      </c>
      <c r="E107" s="80">
        <v>47</v>
      </c>
      <c r="F107" s="84">
        <v>43402</v>
      </c>
    </row>
    <row r="108" spans="1:6" ht="26.25" customHeight="1">
      <c r="A108" s="78">
        <v>4</v>
      </c>
      <c r="B108" s="85" t="s">
        <v>152</v>
      </c>
      <c r="C108" s="78" t="s">
        <v>151</v>
      </c>
      <c r="D108" s="80">
        <v>1</v>
      </c>
      <c r="E108" s="80">
        <v>46</v>
      </c>
      <c r="F108" s="84">
        <v>43403</v>
      </c>
    </row>
    <row r="109" spans="1:6" ht="26.25" customHeight="1">
      <c r="A109" s="78">
        <v>5</v>
      </c>
      <c r="B109" s="85" t="s">
        <v>153</v>
      </c>
      <c r="C109" s="78" t="s">
        <v>157</v>
      </c>
      <c r="D109" s="80">
        <v>2</v>
      </c>
      <c r="E109" s="80">
        <v>18</v>
      </c>
      <c r="F109" s="84" t="s">
        <v>158</v>
      </c>
    </row>
    <row r="110" spans="1:6" s="87" customFormat="1">
      <c r="A110" s="78"/>
      <c r="B110" s="76" t="s">
        <v>98</v>
      </c>
      <c r="C110" s="78"/>
      <c r="D110" s="47">
        <f>D105+D106+D107+D108+D109</f>
        <v>7</v>
      </c>
      <c r="E110" s="47">
        <f>E105+E106+E107+E108+E109</f>
        <v>192</v>
      </c>
      <c r="F110" s="84"/>
    </row>
    <row r="111" spans="1:6" ht="26.25" customHeight="1">
      <c r="A111" s="47" t="s">
        <v>176</v>
      </c>
      <c r="B111" s="106" t="s">
        <v>177</v>
      </c>
      <c r="C111" s="107"/>
      <c r="D111" s="107"/>
      <c r="E111" s="107"/>
      <c r="F111" s="108"/>
    </row>
    <row r="112" spans="1:6" ht="26.25" customHeight="1">
      <c r="A112" s="78">
        <v>1</v>
      </c>
      <c r="B112" s="85" t="s">
        <v>179</v>
      </c>
      <c r="C112" s="78" t="s">
        <v>178</v>
      </c>
      <c r="D112" s="80">
        <v>2</v>
      </c>
      <c r="E112" s="80">
        <v>40</v>
      </c>
      <c r="F112" s="84" t="s">
        <v>168</v>
      </c>
    </row>
    <row r="113" spans="1:6" ht="26.25" customHeight="1">
      <c r="A113" s="78"/>
      <c r="B113" s="76" t="s">
        <v>14</v>
      </c>
      <c r="C113" s="78"/>
      <c r="D113" s="47">
        <f>SUM(D112:D112)</f>
        <v>2</v>
      </c>
      <c r="E113" s="47">
        <f>SUM(E112:E112)</f>
        <v>40</v>
      </c>
      <c r="F113" s="84"/>
    </row>
    <row r="114" spans="1:6" ht="32.25" customHeight="1">
      <c r="A114" s="47" t="s">
        <v>185</v>
      </c>
      <c r="B114" s="109" t="s">
        <v>145</v>
      </c>
      <c r="C114" s="109"/>
      <c r="D114" s="109"/>
      <c r="E114" s="109"/>
      <c r="F114" s="109"/>
    </row>
    <row r="115" spans="1:6" ht="25.5">
      <c r="A115" s="78">
        <v>1</v>
      </c>
      <c r="B115" s="79" t="s">
        <v>143</v>
      </c>
      <c r="C115" s="78" t="s">
        <v>197</v>
      </c>
      <c r="D115" s="78">
        <v>1</v>
      </c>
      <c r="E115" s="78">
        <v>48</v>
      </c>
      <c r="F115" s="84">
        <v>43419</v>
      </c>
    </row>
    <row r="116" spans="1:6">
      <c r="A116" s="78"/>
      <c r="B116" s="76" t="s">
        <v>14</v>
      </c>
      <c r="C116" s="80"/>
      <c r="D116" s="81">
        <f>SUM(D115:D115)</f>
        <v>1</v>
      </c>
      <c r="E116" s="81">
        <f>SUM(E115:E115)</f>
        <v>48</v>
      </c>
      <c r="F116" s="82"/>
    </row>
    <row r="117" spans="1:6" ht="26.25" customHeight="1">
      <c r="A117" s="47" t="s">
        <v>188</v>
      </c>
      <c r="B117" s="106" t="s">
        <v>227</v>
      </c>
      <c r="C117" s="107"/>
      <c r="D117" s="107"/>
      <c r="E117" s="107"/>
      <c r="F117" s="108"/>
    </row>
    <row r="118" spans="1:6" ht="26.25" customHeight="1">
      <c r="A118" s="78">
        <v>1</v>
      </c>
      <c r="B118" s="85" t="s">
        <v>228</v>
      </c>
      <c r="C118" s="78" t="s">
        <v>184</v>
      </c>
      <c r="D118" s="80">
        <v>3</v>
      </c>
      <c r="E118" s="80">
        <v>7</v>
      </c>
      <c r="F118" s="84" t="s">
        <v>194</v>
      </c>
    </row>
    <row r="119" spans="1:6" ht="26.25" customHeight="1">
      <c r="A119" s="55">
        <v>2</v>
      </c>
      <c r="B119" s="51" t="s">
        <v>228</v>
      </c>
      <c r="C119" s="55" t="s">
        <v>184</v>
      </c>
      <c r="D119" s="53">
        <v>3</v>
      </c>
      <c r="E119" s="53">
        <v>12</v>
      </c>
      <c r="F119" s="54" t="s">
        <v>200</v>
      </c>
    </row>
    <row r="120" spans="1:6" ht="26.25" customHeight="1">
      <c r="A120" s="78"/>
      <c r="B120" s="76" t="s">
        <v>11</v>
      </c>
      <c r="C120" s="78"/>
      <c r="D120" s="47">
        <f>SUM(D118:D119)</f>
        <v>6</v>
      </c>
      <c r="E120" s="47">
        <f>SUM(E118:E119)</f>
        <v>19</v>
      </c>
      <c r="F120" s="84"/>
    </row>
    <row r="121" spans="1:6" ht="26.25" customHeight="1">
      <c r="A121" s="47" t="s">
        <v>191</v>
      </c>
      <c r="B121" s="106" t="s">
        <v>190</v>
      </c>
      <c r="C121" s="107"/>
      <c r="D121" s="107"/>
      <c r="E121" s="107"/>
      <c r="F121" s="108"/>
    </row>
    <row r="122" spans="1:6" ht="26.25" customHeight="1">
      <c r="A122" s="78">
        <v>1</v>
      </c>
      <c r="B122" s="85" t="s">
        <v>186</v>
      </c>
      <c r="C122" s="78" t="s">
        <v>187</v>
      </c>
      <c r="D122" s="80">
        <v>2</v>
      </c>
      <c r="E122" s="80">
        <v>28</v>
      </c>
      <c r="F122" s="84" t="s">
        <v>195</v>
      </c>
    </row>
    <row r="123" spans="1:6" s="87" customFormat="1" ht="24" customHeight="1">
      <c r="A123" s="78"/>
      <c r="B123" s="76" t="s">
        <v>14</v>
      </c>
      <c r="C123" s="78"/>
      <c r="D123" s="47">
        <f>D122</f>
        <v>2</v>
      </c>
      <c r="E123" s="47">
        <f>E122</f>
        <v>28</v>
      </c>
      <c r="F123" s="84"/>
    </row>
    <row r="124" spans="1:6" ht="26.25" customHeight="1">
      <c r="A124" s="47" t="s">
        <v>196</v>
      </c>
      <c r="B124" s="106" t="s">
        <v>192</v>
      </c>
      <c r="C124" s="107"/>
      <c r="D124" s="107"/>
      <c r="E124" s="107"/>
      <c r="F124" s="108"/>
    </row>
    <row r="125" spans="1:6" ht="26.25" customHeight="1">
      <c r="A125" s="78">
        <v>1</v>
      </c>
      <c r="B125" s="85" t="s">
        <v>193</v>
      </c>
      <c r="C125" s="78" t="s">
        <v>189</v>
      </c>
      <c r="D125" s="80">
        <v>1</v>
      </c>
      <c r="E125" s="80">
        <v>25</v>
      </c>
      <c r="F125" s="84">
        <v>43433</v>
      </c>
    </row>
    <row r="126" spans="1:6" s="87" customFormat="1" ht="24" customHeight="1">
      <c r="A126" s="78"/>
      <c r="B126" s="76" t="s">
        <v>14</v>
      </c>
      <c r="C126" s="78"/>
      <c r="D126" s="47">
        <f>D125</f>
        <v>1</v>
      </c>
      <c r="E126" s="47">
        <f>E125</f>
        <v>25</v>
      </c>
      <c r="F126" s="84"/>
    </row>
    <row r="127" spans="1:6" ht="26.25" customHeight="1">
      <c r="A127" s="47" t="s">
        <v>204</v>
      </c>
      <c r="B127" s="106" t="s">
        <v>201</v>
      </c>
      <c r="C127" s="107"/>
      <c r="D127" s="107"/>
      <c r="E127" s="107"/>
      <c r="F127" s="108"/>
    </row>
    <row r="128" spans="1:6" ht="26.25" customHeight="1">
      <c r="A128" s="55">
        <v>1</v>
      </c>
      <c r="B128" s="51" t="s">
        <v>186</v>
      </c>
      <c r="C128" s="55" t="s">
        <v>202</v>
      </c>
      <c r="D128" s="53">
        <v>2</v>
      </c>
      <c r="E128" s="53">
        <v>28</v>
      </c>
      <c r="F128" s="54" t="s">
        <v>203</v>
      </c>
    </row>
    <row r="129" spans="1:6" ht="26.25" customHeight="1">
      <c r="A129" s="55">
        <v>2</v>
      </c>
      <c r="B129" s="51" t="s">
        <v>238</v>
      </c>
      <c r="C129" s="55" t="s">
        <v>237</v>
      </c>
      <c r="D129" s="53">
        <v>3</v>
      </c>
      <c r="E129" s="53">
        <v>45</v>
      </c>
      <c r="F129" s="54" t="s">
        <v>239</v>
      </c>
    </row>
    <row r="130" spans="1:6" s="87" customFormat="1" ht="24" customHeight="1">
      <c r="A130" s="78"/>
      <c r="B130" s="76" t="s">
        <v>11</v>
      </c>
      <c r="C130" s="78"/>
      <c r="D130" s="47">
        <f>D128+D129</f>
        <v>5</v>
      </c>
      <c r="E130" s="47">
        <f>E128+E129</f>
        <v>73</v>
      </c>
      <c r="F130" s="84"/>
    </row>
    <row r="131" spans="1:6" ht="26.25" customHeight="1">
      <c r="A131" s="47" t="s">
        <v>220</v>
      </c>
      <c r="B131" s="109" t="s">
        <v>214</v>
      </c>
      <c r="C131" s="109"/>
      <c r="D131" s="109"/>
      <c r="E131" s="109"/>
      <c r="F131" s="109"/>
    </row>
    <row r="132" spans="1:6" ht="26.25" customHeight="1">
      <c r="A132" s="55">
        <v>1</v>
      </c>
      <c r="B132" s="99" t="s">
        <v>215</v>
      </c>
      <c r="C132" s="55" t="s">
        <v>216</v>
      </c>
      <c r="D132" s="55">
        <v>2</v>
      </c>
      <c r="E132" s="55">
        <v>27</v>
      </c>
      <c r="F132" s="55" t="s">
        <v>217</v>
      </c>
    </row>
    <row r="133" spans="1:6" ht="26.25" customHeight="1">
      <c r="A133" s="55">
        <v>2</v>
      </c>
      <c r="B133" s="99" t="s">
        <v>215</v>
      </c>
      <c r="C133" s="55" t="s">
        <v>216</v>
      </c>
      <c r="D133" s="55">
        <v>2</v>
      </c>
      <c r="E133" s="55">
        <v>23</v>
      </c>
      <c r="F133" s="55" t="s">
        <v>218</v>
      </c>
    </row>
    <row r="134" spans="1:6" ht="26.25" customHeight="1">
      <c r="A134" s="55">
        <v>3</v>
      </c>
      <c r="B134" s="99" t="s">
        <v>215</v>
      </c>
      <c r="C134" s="55" t="s">
        <v>216</v>
      </c>
      <c r="D134" s="55">
        <v>2</v>
      </c>
      <c r="E134" s="55">
        <v>21</v>
      </c>
      <c r="F134" s="55" t="s">
        <v>219</v>
      </c>
    </row>
    <row r="135" spans="1:6" ht="26.25" customHeight="1">
      <c r="A135" s="78"/>
      <c r="B135" s="76" t="s">
        <v>81</v>
      </c>
      <c r="C135" s="80"/>
      <c r="D135" s="81">
        <f>D132+D133+D134</f>
        <v>6</v>
      </c>
      <c r="E135" s="81">
        <f>E132+E133+E134</f>
        <v>71</v>
      </c>
      <c r="F135" s="82"/>
    </row>
    <row r="136" spans="1:6" ht="26.25" customHeight="1">
      <c r="A136" s="47" t="s">
        <v>221</v>
      </c>
      <c r="B136" s="109" t="s">
        <v>205</v>
      </c>
      <c r="C136" s="109"/>
      <c r="D136" s="109"/>
      <c r="E136" s="109"/>
      <c r="F136" s="109"/>
    </row>
    <row r="137" spans="1:6" ht="26.25" customHeight="1">
      <c r="A137" s="55">
        <v>1</v>
      </c>
      <c r="B137" s="99" t="s">
        <v>206</v>
      </c>
      <c r="C137" s="55" t="s">
        <v>207</v>
      </c>
      <c r="D137" s="55">
        <v>4</v>
      </c>
      <c r="E137" s="55">
        <v>30</v>
      </c>
      <c r="F137" s="55" t="s">
        <v>208</v>
      </c>
    </row>
    <row r="138" spans="1:6" ht="26.25" customHeight="1">
      <c r="A138" s="55">
        <v>2</v>
      </c>
      <c r="B138" s="99" t="s">
        <v>206</v>
      </c>
      <c r="C138" s="55" t="s">
        <v>207</v>
      </c>
      <c r="D138" s="55">
        <v>4</v>
      </c>
      <c r="E138" s="55">
        <v>30</v>
      </c>
      <c r="F138" s="55" t="s">
        <v>209</v>
      </c>
    </row>
    <row r="139" spans="1:6" ht="26.25" customHeight="1">
      <c r="A139" s="55">
        <v>3</v>
      </c>
      <c r="B139" s="99" t="s">
        <v>206</v>
      </c>
      <c r="C139" s="55" t="s">
        <v>207</v>
      </c>
      <c r="D139" s="55">
        <v>4</v>
      </c>
      <c r="E139" s="55">
        <v>30</v>
      </c>
      <c r="F139" s="55" t="s">
        <v>210</v>
      </c>
    </row>
    <row r="140" spans="1:6" ht="26.25" customHeight="1">
      <c r="A140" s="78"/>
      <c r="B140" s="76" t="s">
        <v>81</v>
      </c>
      <c r="C140" s="80"/>
      <c r="D140" s="81">
        <f>D137+D138+D139</f>
        <v>12</v>
      </c>
      <c r="E140" s="81">
        <f>E137+E138+E139</f>
        <v>90</v>
      </c>
      <c r="F140" s="82"/>
    </row>
    <row r="141" spans="1:6" ht="26.25" customHeight="1">
      <c r="A141" s="47" t="s">
        <v>222</v>
      </c>
      <c r="B141" s="106" t="s">
        <v>211</v>
      </c>
      <c r="C141" s="107"/>
      <c r="D141" s="107"/>
      <c r="E141" s="107"/>
      <c r="F141" s="108"/>
    </row>
    <row r="142" spans="1:6" ht="26.25" customHeight="1">
      <c r="A142" s="55">
        <v>1</v>
      </c>
      <c r="B142" s="51" t="s">
        <v>229</v>
      </c>
      <c r="C142" s="52" t="s">
        <v>212</v>
      </c>
      <c r="D142" s="53">
        <v>2</v>
      </c>
      <c r="E142" s="53">
        <v>32</v>
      </c>
      <c r="F142" s="54" t="s">
        <v>213</v>
      </c>
    </row>
    <row r="143" spans="1:6" ht="26.25" customHeight="1">
      <c r="A143" s="78"/>
      <c r="B143" s="76" t="s">
        <v>14</v>
      </c>
      <c r="C143" s="78"/>
      <c r="D143" s="47">
        <v>2</v>
      </c>
      <c r="E143" s="47">
        <v>32</v>
      </c>
      <c r="F143" s="82"/>
    </row>
    <row r="144" spans="1:6" ht="26.25" customHeight="1">
      <c r="A144" s="47" t="s">
        <v>223</v>
      </c>
      <c r="B144" s="106" t="s">
        <v>230</v>
      </c>
      <c r="C144" s="107"/>
      <c r="D144" s="107"/>
      <c r="E144" s="107"/>
      <c r="F144" s="108"/>
    </row>
    <row r="145" spans="1:6" ht="26.25" customHeight="1">
      <c r="A145" s="105">
        <v>1</v>
      </c>
      <c r="B145" s="54" t="s">
        <v>231</v>
      </c>
      <c r="C145" s="54" t="s">
        <v>232</v>
      </c>
      <c r="D145" s="53">
        <v>2</v>
      </c>
      <c r="E145" s="53">
        <v>48</v>
      </c>
      <c r="F145" s="54" t="s">
        <v>233</v>
      </c>
    </row>
    <row r="146" spans="1:6" ht="26.25" customHeight="1">
      <c r="A146" s="105">
        <v>2</v>
      </c>
      <c r="B146" s="54" t="s">
        <v>231</v>
      </c>
      <c r="C146" s="54" t="s">
        <v>236</v>
      </c>
      <c r="D146" s="53">
        <v>3</v>
      </c>
      <c r="E146" s="53">
        <v>26</v>
      </c>
      <c r="F146" s="54" t="s">
        <v>234</v>
      </c>
    </row>
    <row r="147" spans="1:6" ht="26.25" customHeight="1">
      <c r="A147" s="78"/>
      <c r="B147" s="76" t="s">
        <v>11</v>
      </c>
      <c r="C147" s="78"/>
      <c r="D147" s="47">
        <f>D145+D146</f>
        <v>5</v>
      </c>
      <c r="E147" s="47">
        <f>E145+E146</f>
        <v>74</v>
      </c>
      <c r="F147" s="78"/>
    </row>
    <row r="148" spans="1:6" ht="24" customHeight="1">
      <c r="A148" s="92"/>
      <c r="B148" s="93" t="s">
        <v>46</v>
      </c>
      <c r="C148" s="92"/>
      <c r="D148" s="94">
        <f>D11+D15+D19+D24+D28+D32+D36+D43+D48+D57+D62+D67+D70+D75+D78+D85+D88+D94+D97+D100+D103+D110+D113+D116+D120+D123+D126+D130+D135+D140+D143+D147</f>
        <v>174</v>
      </c>
      <c r="E148" s="94">
        <f>E11+E15+E19+E24+E28+E32+E36+E43+E48+E57+E62+E67+E70+E75+E78+E85+E88+E94+E97+E100+E103+E110+E113+E116+E120+E123+E126+E130+E135+E140+E143+E147</f>
        <v>2833</v>
      </c>
      <c r="F148" s="92"/>
    </row>
  </sheetData>
  <mergeCells count="38">
    <mergeCell ref="B141:F141"/>
    <mergeCell ref="B131:F131"/>
    <mergeCell ref="B29:F29"/>
    <mergeCell ref="B117:F117"/>
    <mergeCell ref="B121:F121"/>
    <mergeCell ref="B124:F124"/>
    <mergeCell ref="B95:F95"/>
    <mergeCell ref="B98:F98"/>
    <mergeCell ref="B101:F101"/>
    <mergeCell ref="B104:F104"/>
    <mergeCell ref="B111:F111"/>
    <mergeCell ref="B114:F114"/>
    <mergeCell ref="A1:F1"/>
    <mergeCell ref="A2:F2"/>
    <mergeCell ref="A3:F3"/>
    <mergeCell ref="A4:F4"/>
    <mergeCell ref="A7:F7"/>
    <mergeCell ref="B8:F8"/>
    <mergeCell ref="A12:F12"/>
    <mergeCell ref="B13:F13"/>
    <mergeCell ref="B16:F16"/>
    <mergeCell ref="B20:F20"/>
    <mergeCell ref="B144:F144"/>
    <mergeCell ref="B25:F25"/>
    <mergeCell ref="B89:F89"/>
    <mergeCell ref="B33:F33"/>
    <mergeCell ref="B37:F37"/>
    <mergeCell ref="B44:F44"/>
    <mergeCell ref="B49:F49"/>
    <mergeCell ref="B58:F58"/>
    <mergeCell ref="B63:F63"/>
    <mergeCell ref="B68:F68"/>
    <mergeCell ref="B71:F71"/>
    <mergeCell ref="B76:F76"/>
    <mergeCell ref="B79:F79"/>
    <mergeCell ref="B86:F86"/>
    <mergeCell ref="B127:F127"/>
    <mergeCell ref="B136:F136"/>
  </mergeCells>
  <printOptions horizontalCentered="1"/>
  <pageMargins left="0.19685039370078741" right="0" top="0.19685039370078741" bottom="0.44" header="0" footer="0"/>
  <pageSetup paperSize="9" scale="9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26"/>
  <sheetViews>
    <sheetView workbookViewId="0">
      <pane ySplit="5" topLeftCell="A6" activePane="bottomLeft" state="frozen"/>
      <selection pane="bottomLeft" activeCell="K125" sqref="K125"/>
    </sheetView>
  </sheetViews>
  <sheetFormatPr defaultRowHeight="15"/>
  <cols>
    <col min="1" max="1" width="3.5703125" style="68" bestFit="1" customWidth="1"/>
    <col min="2" max="2" width="30.28515625" style="68" customWidth="1"/>
    <col min="3" max="3" width="24.5703125" style="68" customWidth="1"/>
    <col min="4" max="4" width="10.28515625" style="68" customWidth="1"/>
    <col min="5" max="5" width="11.5703125" style="68" customWidth="1"/>
    <col min="6" max="6" width="19.5703125" style="95" customWidth="1"/>
    <col min="7" max="16384" width="9.140625" style="68"/>
  </cols>
  <sheetData>
    <row r="1" spans="1:6" ht="42.75" customHeight="1">
      <c r="A1" s="112" t="s">
        <v>7</v>
      </c>
      <c r="B1" s="113"/>
      <c r="C1" s="113"/>
      <c r="D1" s="113"/>
      <c r="E1" s="113"/>
      <c r="F1" s="113"/>
    </row>
    <row r="2" spans="1:6" ht="16.5" customHeight="1">
      <c r="A2" s="114" t="s">
        <v>6</v>
      </c>
      <c r="B2" s="114"/>
      <c r="C2" s="114"/>
      <c r="D2" s="114"/>
      <c r="E2" s="114"/>
      <c r="F2" s="114"/>
    </row>
    <row r="3" spans="1:6" ht="18.75" customHeight="1">
      <c r="A3" s="115" t="s">
        <v>8</v>
      </c>
      <c r="B3" s="115"/>
      <c r="C3" s="115"/>
      <c r="D3" s="115"/>
      <c r="E3" s="115"/>
      <c r="F3" s="115"/>
    </row>
    <row r="4" spans="1:6" ht="20.25" customHeight="1">
      <c r="A4" s="115" t="s">
        <v>146</v>
      </c>
      <c r="B4" s="115"/>
      <c r="C4" s="115"/>
      <c r="D4" s="115"/>
      <c r="E4" s="115"/>
      <c r="F4" s="115"/>
    </row>
    <row r="5" spans="1:6" ht="27.75" customHeight="1">
      <c r="A5" s="69" t="s">
        <v>0</v>
      </c>
      <c r="B5" s="69" t="s">
        <v>1</v>
      </c>
      <c r="C5" s="69" t="s">
        <v>2</v>
      </c>
      <c r="D5" s="69" t="s">
        <v>3</v>
      </c>
      <c r="E5" s="69" t="s">
        <v>4</v>
      </c>
      <c r="F5" s="69" t="s">
        <v>5</v>
      </c>
    </row>
    <row r="6" spans="1:6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</row>
    <row r="7" spans="1:6" ht="26.25" customHeight="1">
      <c r="A7" s="116" t="s">
        <v>12</v>
      </c>
      <c r="B7" s="117"/>
      <c r="C7" s="117"/>
      <c r="D7" s="117"/>
      <c r="E7" s="117"/>
      <c r="F7" s="118"/>
    </row>
    <row r="8" spans="1:6" ht="26.25" customHeight="1">
      <c r="A8" s="69" t="s">
        <v>9</v>
      </c>
      <c r="B8" s="110" t="s">
        <v>99</v>
      </c>
      <c r="C8" s="110"/>
      <c r="D8" s="110"/>
      <c r="E8" s="110"/>
      <c r="F8" s="110"/>
    </row>
    <row r="9" spans="1:6" s="75" customFormat="1" ht="22.5" customHeight="1">
      <c r="A9" s="71">
        <v>1</v>
      </c>
      <c r="B9" s="72" t="s">
        <v>22</v>
      </c>
      <c r="C9" s="73" t="s">
        <v>13</v>
      </c>
      <c r="D9" s="73">
        <v>41</v>
      </c>
      <c r="E9" s="73">
        <v>0</v>
      </c>
      <c r="F9" s="74"/>
    </row>
    <row r="10" spans="1:6" s="75" customFormat="1" ht="20.25" customHeight="1">
      <c r="A10" s="71">
        <v>2</v>
      </c>
      <c r="B10" s="72" t="s">
        <v>21</v>
      </c>
      <c r="C10" s="73" t="s">
        <v>13</v>
      </c>
      <c r="D10" s="73">
        <v>55</v>
      </c>
      <c r="E10" s="73">
        <v>0</v>
      </c>
      <c r="F10" s="74"/>
    </row>
    <row r="11" spans="1:6" s="75" customFormat="1" ht="20.25" customHeight="1">
      <c r="A11" s="71"/>
      <c r="B11" s="76" t="s">
        <v>23</v>
      </c>
      <c r="C11" s="73"/>
      <c r="D11" s="73"/>
      <c r="E11" s="77">
        <f>SUM(E9:E10)</f>
        <v>0</v>
      </c>
      <c r="F11" s="74"/>
    </row>
    <row r="12" spans="1:6" ht="26.25" customHeight="1">
      <c r="A12" s="111" t="s">
        <v>10</v>
      </c>
      <c r="B12" s="111"/>
      <c r="C12" s="111"/>
      <c r="D12" s="111"/>
      <c r="E12" s="111"/>
      <c r="F12" s="111"/>
    </row>
    <row r="13" spans="1:6" ht="26.25" customHeight="1">
      <c r="A13" s="47" t="s">
        <v>9</v>
      </c>
      <c r="B13" s="109" t="s">
        <v>100</v>
      </c>
      <c r="C13" s="109"/>
      <c r="D13" s="109"/>
      <c r="E13" s="109"/>
      <c r="F13" s="109"/>
    </row>
    <row r="14" spans="1:6" ht="26.25" customHeight="1">
      <c r="A14" s="78">
        <v>1</v>
      </c>
      <c r="B14" s="79" t="s">
        <v>27</v>
      </c>
      <c r="C14" s="78" t="s">
        <v>28</v>
      </c>
      <c r="D14" s="78">
        <v>3</v>
      </c>
      <c r="E14" s="78">
        <v>18</v>
      </c>
      <c r="F14" s="78" t="s">
        <v>29</v>
      </c>
    </row>
    <row r="15" spans="1:6" ht="26.25" customHeight="1">
      <c r="A15" s="78"/>
      <c r="B15" s="76" t="s">
        <v>14</v>
      </c>
      <c r="C15" s="80"/>
      <c r="D15" s="81">
        <v>3</v>
      </c>
      <c r="E15" s="81">
        <v>18</v>
      </c>
      <c r="F15" s="82"/>
    </row>
    <row r="16" spans="1:6" ht="26.25" customHeight="1">
      <c r="A16" s="47" t="s">
        <v>15</v>
      </c>
      <c r="B16" s="109" t="s">
        <v>101</v>
      </c>
      <c r="C16" s="109"/>
      <c r="D16" s="109"/>
      <c r="E16" s="109"/>
      <c r="F16" s="109"/>
    </row>
    <row r="17" spans="1:6" ht="26.25" customHeight="1">
      <c r="A17" s="78">
        <v>1</v>
      </c>
      <c r="B17" s="79" t="s">
        <v>24</v>
      </c>
      <c r="C17" s="78" t="s">
        <v>19</v>
      </c>
      <c r="D17" s="78">
        <v>3</v>
      </c>
      <c r="E17" s="78">
        <v>21</v>
      </c>
      <c r="F17" s="78" t="s">
        <v>25</v>
      </c>
    </row>
    <row r="18" spans="1:6" ht="26.25" customHeight="1">
      <c r="A18" s="78">
        <v>2</v>
      </c>
      <c r="B18" s="79" t="s">
        <v>24</v>
      </c>
      <c r="C18" s="78" t="s">
        <v>19</v>
      </c>
      <c r="D18" s="78">
        <v>3</v>
      </c>
      <c r="E18" s="78">
        <v>26</v>
      </c>
      <c r="F18" s="78" t="s">
        <v>26</v>
      </c>
    </row>
    <row r="19" spans="1:6" ht="26.25" customHeight="1">
      <c r="A19" s="83"/>
      <c r="B19" s="76" t="s">
        <v>11</v>
      </c>
      <c r="C19" s="83"/>
      <c r="D19" s="70">
        <v>6</v>
      </c>
      <c r="E19" s="47">
        <f>SUM(E17:E18)</f>
        <v>47</v>
      </c>
      <c r="F19" s="83"/>
    </row>
    <row r="20" spans="1:6" ht="26.25" customHeight="1">
      <c r="A20" s="47" t="s">
        <v>16</v>
      </c>
      <c r="B20" s="109" t="s">
        <v>180</v>
      </c>
      <c r="C20" s="109"/>
      <c r="D20" s="109"/>
      <c r="E20" s="109"/>
      <c r="F20" s="109"/>
    </row>
    <row r="21" spans="1:6" ht="26.25" customHeight="1">
      <c r="A21" s="78">
        <v>1</v>
      </c>
      <c r="B21" s="79" t="s">
        <v>30</v>
      </c>
      <c r="C21" s="78" t="s">
        <v>31</v>
      </c>
      <c r="D21" s="78">
        <v>8</v>
      </c>
      <c r="E21" s="78">
        <v>29</v>
      </c>
      <c r="F21" s="78" t="s">
        <v>32</v>
      </c>
    </row>
    <row r="22" spans="1:6" ht="26.25" customHeight="1">
      <c r="A22" s="78">
        <v>2</v>
      </c>
      <c r="B22" s="79" t="s">
        <v>30</v>
      </c>
      <c r="C22" s="78" t="s">
        <v>31</v>
      </c>
      <c r="D22" s="78">
        <v>8</v>
      </c>
      <c r="E22" s="78">
        <v>30</v>
      </c>
      <c r="F22" s="78" t="s">
        <v>147</v>
      </c>
    </row>
    <row r="23" spans="1:6" ht="26.25" customHeight="1">
      <c r="A23" s="55">
        <v>3</v>
      </c>
      <c r="B23" s="99" t="s">
        <v>30</v>
      </c>
      <c r="C23" s="55" t="s">
        <v>31</v>
      </c>
      <c r="D23" s="55">
        <v>9</v>
      </c>
      <c r="E23" s="55">
        <v>30</v>
      </c>
      <c r="F23" s="55" t="s">
        <v>142</v>
      </c>
    </row>
    <row r="24" spans="1:6" ht="26.25" customHeight="1">
      <c r="A24" s="78"/>
      <c r="B24" s="76" t="s">
        <v>11</v>
      </c>
      <c r="C24" s="80"/>
      <c r="D24" s="81">
        <f>SUM(D21:D22)</f>
        <v>16</v>
      </c>
      <c r="E24" s="81">
        <f>SUM(E21:E22)</f>
        <v>59</v>
      </c>
      <c r="F24" s="82"/>
    </row>
    <row r="25" spans="1:6" ht="26.25" customHeight="1">
      <c r="A25" s="47" t="s">
        <v>17</v>
      </c>
      <c r="B25" s="106" t="s">
        <v>113</v>
      </c>
      <c r="C25" s="107"/>
      <c r="D25" s="107"/>
      <c r="E25" s="107"/>
      <c r="F25" s="108"/>
    </row>
    <row r="26" spans="1:6" ht="26.25" customHeight="1">
      <c r="A26" s="78">
        <v>1</v>
      </c>
      <c r="B26" s="79" t="s">
        <v>34</v>
      </c>
      <c r="C26" s="78" t="s">
        <v>33</v>
      </c>
      <c r="D26" s="78">
        <v>1</v>
      </c>
      <c r="E26" s="78">
        <v>44</v>
      </c>
      <c r="F26" s="84">
        <v>43242</v>
      </c>
    </row>
    <row r="27" spans="1:6" ht="26.25" customHeight="1">
      <c r="A27" s="78">
        <v>2</v>
      </c>
      <c r="B27" s="79" t="s">
        <v>35</v>
      </c>
      <c r="C27" s="78" t="s">
        <v>40</v>
      </c>
      <c r="D27" s="78">
        <v>3</v>
      </c>
      <c r="E27" s="78">
        <v>220</v>
      </c>
      <c r="F27" s="78" t="s">
        <v>36</v>
      </c>
    </row>
    <row r="28" spans="1:6" ht="26.25" customHeight="1">
      <c r="A28" s="78"/>
      <c r="B28" s="76" t="s">
        <v>11</v>
      </c>
      <c r="C28" s="80"/>
      <c r="D28" s="81">
        <v>4</v>
      </c>
      <c r="E28" s="81">
        <f>SUM(E26+E27)</f>
        <v>264</v>
      </c>
      <c r="F28" s="82"/>
    </row>
    <row r="29" spans="1:6" ht="26.25" customHeight="1">
      <c r="A29" s="47" t="s">
        <v>18</v>
      </c>
      <c r="B29" s="106" t="s">
        <v>103</v>
      </c>
      <c r="C29" s="107"/>
      <c r="D29" s="107"/>
      <c r="E29" s="107"/>
      <c r="F29" s="108"/>
    </row>
    <row r="30" spans="1:6" ht="26.25" customHeight="1">
      <c r="A30" s="78">
        <v>1</v>
      </c>
      <c r="B30" s="85" t="s">
        <v>37</v>
      </c>
      <c r="C30" s="86" t="s">
        <v>38</v>
      </c>
      <c r="D30" s="80">
        <v>1</v>
      </c>
      <c r="E30" s="80">
        <v>49</v>
      </c>
      <c r="F30" s="84">
        <v>43249</v>
      </c>
    </row>
    <row r="31" spans="1:6" ht="26.25" customHeight="1">
      <c r="A31" s="78">
        <v>2</v>
      </c>
      <c r="B31" s="85" t="s">
        <v>37</v>
      </c>
      <c r="C31" s="86" t="s">
        <v>39</v>
      </c>
      <c r="D31" s="80">
        <v>1</v>
      </c>
      <c r="E31" s="80">
        <v>61</v>
      </c>
      <c r="F31" s="84">
        <v>43250</v>
      </c>
    </row>
    <row r="32" spans="1:6" ht="26.25" customHeight="1">
      <c r="A32" s="78"/>
      <c r="B32" s="76" t="s">
        <v>11</v>
      </c>
      <c r="C32" s="78"/>
      <c r="D32" s="47">
        <f>D30+D31</f>
        <v>2</v>
      </c>
      <c r="E32" s="47">
        <f>E30+E31</f>
        <v>110</v>
      </c>
      <c r="F32" s="78"/>
    </row>
    <row r="33" spans="1:6" ht="26.25" customHeight="1">
      <c r="A33" s="47" t="s">
        <v>49</v>
      </c>
      <c r="B33" s="106" t="s">
        <v>104</v>
      </c>
      <c r="C33" s="107"/>
      <c r="D33" s="107"/>
      <c r="E33" s="107"/>
      <c r="F33" s="108"/>
    </row>
    <row r="34" spans="1:6" ht="26.25" customHeight="1">
      <c r="A34" s="78">
        <v>1</v>
      </c>
      <c r="B34" s="85" t="s">
        <v>50</v>
      </c>
      <c r="C34" s="86" t="s">
        <v>51</v>
      </c>
      <c r="D34" s="80">
        <v>3</v>
      </c>
      <c r="E34" s="80">
        <v>32</v>
      </c>
      <c r="F34" s="84" t="s">
        <v>52</v>
      </c>
    </row>
    <row r="35" spans="1:6" ht="26.25" customHeight="1">
      <c r="A35" s="78">
        <v>2</v>
      </c>
      <c r="B35" s="85" t="s">
        <v>50</v>
      </c>
      <c r="C35" s="86" t="s">
        <v>51</v>
      </c>
      <c r="D35" s="80">
        <v>3</v>
      </c>
      <c r="E35" s="80">
        <v>31</v>
      </c>
      <c r="F35" s="84" t="s">
        <v>57</v>
      </c>
    </row>
    <row r="36" spans="1:6" ht="26.25" customHeight="1">
      <c r="A36" s="78"/>
      <c r="B36" s="76" t="s">
        <v>11</v>
      </c>
      <c r="C36" s="78"/>
      <c r="D36" s="47">
        <f>D34+D35</f>
        <v>6</v>
      </c>
      <c r="E36" s="47">
        <f>E34+E35</f>
        <v>63</v>
      </c>
      <c r="F36" s="78"/>
    </row>
    <row r="37" spans="1:6" ht="26.25" customHeight="1">
      <c r="A37" s="47" t="s">
        <v>54</v>
      </c>
      <c r="B37" s="106" t="s">
        <v>105</v>
      </c>
      <c r="C37" s="107"/>
      <c r="D37" s="107"/>
      <c r="E37" s="107"/>
      <c r="F37" s="108"/>
    </row>
    <row r="38" spans="1:6" ht="26.25" customHeight="1">
      <c r="A38" s="78">
        <v>1</v>
      </c>
      <c r="B38" s="85" t="s">
        <v>61</v>
      </c>
      <c r="C38" s="86" t="s">
        <v>62</v>
      </c>
      <c r="D38" s="80">
        <v>2</v>
      </c>
      <c r="E38" s="80">
        <v>26</v>
      </c>
      <c r="F38" s="84" t="s">
        <v>64</v>
      </c>
    </row>
    <row r="39" spans="1:6" ht="26.25" customHeight="1">
      <c r="A39" s="78">
        <v>2</v>
      </c>
      <c r="B39" s="85" t="s">
        <v>61</v>
      </c>
      <c r="C39" s="86" t="s">
        <v>63</v>
      </c>
      <c r="D39" s="80">
        <v>3</v>
      </c>
      <c r="E39" s="80">
        <v>36</v>
      </c>
      <c r="F39" s="84" t="s">
        <v>65</v>
      </c>
    </row>
    <row r="40" spans="1:6" ht="26.25" customHeight="1">
      <c r="A40" s="78">
        <v>3</v>
      </c>
      <c r="B40" s="85" t="s">
        <v>61</v>
      </c>
      <c r="C40" s="86" t="s">
        <v>62</v>
      </c>
      <c r="D40" s="80">
        <v>2</v>
      </c>
      <c r="E40" s="80">
        <v>32</v>
      </c>
      <c r="F40" s="84" t="s">
        <v>66</v>
      </c>
    </row>
    <row r="41" spans="1:6" ht="26.25" customHeight="1">
      <c r="A41" s="78">
        <v>4</v>
      </c>
      <c r="B41" s="85" t="s">
        <v>61</v>
      </c>
      <c r="C41" s="86" t="s">
        <v>67</v>
      </c>
      <c r="D41" s="80">
        <v>3</v>
      </c>
      <c r="E41" s="80">
        <v>19</v>
      </c>
      <c r="F41" s="84" t="s">
        <v>68</v>
      </c>
    </row>
    <row r="42" spans="1:6" ht="26.25" customHeight="1">
      <c r="A42" s="78">
        <v>5</v>
      </c>
      <c r="B42" s="85" t="s">
        <v>93</v>
      </c>
      <c r="C42" s="86" t="s">
        <v>94</v>
      </c>
      <c r="D42" s="80">
        <v>2</v>
      </c>
      <c r="E42" s="80">
        <v>26</v>
      </c>
      <c r="F42" s="84" t="s">
        <v>69</v>
      </c>
    </row>
    <row r="43" spans="1:6" ht="26.25" customHeight="1">
      <c r="A43" s="78"/>
      <c r="B43" s="76" t="s">
        <v>98</v>
      </c>
      <c r="C43" s="78"/>
      <c r="D43" s="47">
        <f>SUM(D38:D42)</f>
        <v>12</v>
      </c>
      <c r="E43" s="47">
        <f>SUM(E38:E42)</f>
        <v>139</v>
      </c>
      <c r="F43" s="78"/>
    </row>
    <row r="44" spans="1:6" ht="26.25" customHeight="1">
      <c r="A44" s="47" t="s">
        <v>70</v>
      </c>
      <c r="B44" s="106" t="s">
        <v>106</v>
      </c>
      <c r="C44" s="107"/>
      <c r="D44" s="107"/>
      <c r="E44" s="107"/>
      <c r="F44" s="108"/>
    </row>
    <row r="45" spans="1:6" ht="26.25" customHeight="1">
      <c r="A45" s="78">
        <v>1</v>
      </c>
      <c r="B45" s="85" t="s">
        <v>58</v>
      </c>
      <c r="C45" s="78" t="s">
        <v>55</v>
      </c>
      <c r="D45" s="80">
        <v>5</v>
      </c>
      <c r="E45" s="80">
        <v>23</v>
      </c>
      <c r="F45" s="84" t="s">
        <v>56</v>
      </c>
    </row>
    <row r="46" spans="1:6" ht="26.25" customHeight="1">
      <c r="A46" s="78">
        <v>2</v>
      </c>
      <c r="B46" s="85" t="s">
        <v>58</v>
      </c>
      <c r="C46" s="78" t="s">
        <v>55</v>
      </c>
      <c r="D46" s="80">
        <v>5</v>
      </c>
      <c r="E46" s="80">
        <v>24</v>
      </c>
      <c r="F46" s="84" t="s">
        <v>114</v>
      </c>
    </row>
    <row r="47" spans="1:6" ht="26.25" customHeight="1">
      <c r="A47" s="78">
        <v>3</v>
      </c>
      <c r="B47" s="85" t="s">
        <v>58</v>
      </c>
      <c r="C47" s="78" t="s">
        <v>115</v>
      </c>
      <c r="D47" s="80">
        <v>5</v>
      </c>
      <c r="E47" s="80">
        <v>29</v>
      </c>
      <c r="F47" s="84" t="s">
        <v>116</v>
      </c>
    </row>
    <row r="48" spans="1:6" ht="26.25" customHeight="1">
      <c r="A48" s="78"/>
      <c r="B48" s="76" t="s">
        <v>81</v>
      </c>
      <c r="C48" s="78"/>
      <c r="D48" s="47">
        <f>D45+D46+D47</f>
        <v>15</v>
      </c>
      <c r="E48" s="47">
        <f>E45+E46+E47</f>
        <v>76</v>
      </c>
      <c r="F48" s="78"/>
    </row>
    <row r="49" spans="1:6" ht="26.25" customHeight="1">
      <c r="A49" s="47" t="s">
        <v>71</v>
      </c>
      <c r="B49" s="106" t="s">
        <v>107</v>
      </c>
      <c r="C49" s="107"/>
      <c r="D49" s="107"/>
      <c r="E49" s="107"/>
      <c r="F49" s="108"/>
    </row>
    <row r="50" spans="1:6" ht="26.25" customHeight="1">
      <c r="A50" s="78">
        <v>1</v>
      </c>
      <c r="B50" s="85" t="s">
        <v>72</v>
      </c>
      <c r="C50" s="78" t="s">
        <v>85</v>
      </c>
      <c r="D50" s="80">
        <v>1</v>
      </c>
      <c r="E50" s="80">
        <v>37</v>
      </c>
      <c r="F50" s="84">
        <v>43311</v>
      </c>
    </row>
    <row r="51" spans="1:6" ht="26.25" customHeight="1">
      <c r="A51" s="78">
        <v>2</v>
      </c>
      <c r="B51" s="85" t="s">
        <v>72</v>
      </c>
      <c r="C51" s="78" t="s">
        <v>85</v>
      </c>
      <c r="D51" s="80">
        <v>1</v>
      </c>
      <c r="E51" s="80">
        <v>40</v>
      </c>
      <c r="F51" s="84">
        <v>43312</v>
      </c>
    </row>
    <row r="52" spans="1:6" ht="26.25" customHeight="1">
      <c r="A52" s="78">
        <v>3</v>
      </c>
      <c r="B52" s="85" t="s">
        <v>72</v>
      </c>
      <c r="C52" s="78" t="s">
        <v>85</v>
      </c>
      <c r="D52" s="80">
        <v>1</v>
      </c>
      <c r="E52" s="80">
        <v>84</v>
      </c>
      <c r="F52" s="84">
        <v>43313</v>
      </c>
    </row>
    <row r="53" spans="1:6" ht="26.25" customHeight="1">
      <c r="A53" s="78">
        <v>4</v>
      </c>
      <c r="B53" s="85" t="s">
        <v>72</v>
      </c>
      <c r="C53" s="78" t="s">
        <v>85</v>
      </c>
      <c r="D53" s="80">
        <v>1</v>
      </c>
      <c r="E53" s="80">
        <v>83</v>
      </c>
      <c r="F53" s="84">
        <v>43314</v>
      </c>
    </row>
    <row r="54" spans="1:6" ht="26.25" customHeight="1">
      <c r="A54" s="78">
        <v>5</v>
      </c>
      <c r="B54" s="85" t="s">
        <v>72</v>
      </c>
      <c r="C54" s="78" t="s">
        <v>85</v>
      </c>
      <c r="D54" s="80">
        <v>1</v>
      </c>
      <c r="E54" s="80">
        <v>74</v>
      </c>
      <c r="F54" s="84">
        <v>43315</v>
      </c>
    </row>
    <row r="55" spans="1:6" ht="26.25" customHeight="1">
      <c r="A55" s="78">
        <v>6</v>
      </c>
      <c r="B55" s="85" t="s">
        <v>72</v>
      </c>
      <c r="C55" s="78" t="s">
        <v>85</v>
      </c>
      <c r="D55" s="80">
        <v>1</v>
      </c>
      <c r="E55" s="80">
        <v>40</v>
      </c>
      <c r="F55" s="84">
        <v>43318</v>
      </c>
    </row>
    <row r="56" spans="1:6" ht="26.25" customHeight="1">
      <c r="A56" s="78">
        <v>7</v>
      </c>
      <c r="B56" s="85" t="s">
        <v>72</v>
      </c>
      <c r="C56" s="78" t="s">
        <v>85</v>
      </c>
      <c r="D56" s="80">
        <v>1</v>
      </c>
      <c r="E56" s="80">
        <v>37</v>
      </c>
      <c r="F56" s="84">
        <v>43319</v>
      </c>
    </row>
    <row r="57" spans="1:6" ht="26.25" customHeight="1">
      <c r="A57" s="78"/>
      <c r="B57" s="76" t="s">
        <v>112</v>
      </c>
      <c r="C57" s="78"/>
      <c r="D57" s="47">
        <f>SUM(D50:D56)</f>
        <v>7</v>
      </c>
      <c r="E57" s="47">
        <f>SUM(E50:E56)</f>
        <v>395</v>
      </c>
      <c r="F57" s="84"/>
    </row>
    <row r="58" spans="1:6" ht="26.25" customHeight="1">
      <c r="A58" s="47" t="s">
        <v>76</v>
      </c>
      <c r="B58" s="106" t="s">
        <v>108</v>
      </c>
      <c r="C58" s="107"/>
      <c r="D58" s="107"/>
      <c r="E58" s="107"/>
      <c r="F58" s="108"/>
    </row>
    <row r="59" spans="1:6" ht="26.25" customHeight="1">
      <c r="A59" s="78">
        <v>1</v>
      </c>
      <c r="B59" s="85" t="s">
        <v>77</v>
      </c>
      <c r="C59" s="86" t="s">
        <v>80</v>
      </c>
      <c r="D59" s="80">
        <v>1</v>
      </c>
      <c r="E59" s="80">
        <v>28</v>
      </c>
      <c r="F59" s="84">
        <v>43300</v>
      </c>
    </row>
    <row r="60" spans="1:6" ht="26.25" customHeight="1">
      <c r="A60" s="78">
        <v>2</v>
      </c>
      <c r="B60" s="85" t="s">
        <v>77</v>
      </c>
      <c r="C60" s="86" t="s">
        <v>80</v>
      </c>
      <c r="D60" s="80">
        <v>1</v>
      </c>
      <c r="E60" s="80">
        <v>29</v>
      </c>
      <c r="F60" s="84">
        <v>43301</v>
      </c>
    </row>
    <row r="61" spans="1:6" ht="26.25" customHeight="1">
      <c r="A61" s="78">
        <v>3</v>
      </c>
      <c r="B61" s="85" t="s">
        <v>77</v>
      </c>
      <c r="C61" s="86" t="s">
        <v>80</v>
      </c>
      <c r="D61" s="80">
        <v>1</v>
      </c>
      <c r="E61" s="80">
        <v>31</v>
      </c>
      <c r="F61" s="84">
        <v>43302</v>
      </c>
    </row>
    <row r="62" spans="1:6" ht="26.25" customHeight="1">
      <c r="A62" s="78"/>
      <c r="B62" s="76" t="s">
        <v>81</v>
      </c>
      <c r="C62" s="78"/>
      <c r="D62" s="47">
        <f>SUM(D59:D61)</f>
        <v>3</v>
      </c>
      <c r="E62" s="47">
        <f>SUM(E59:E61)</f>
        <v>88</v>
      </c>
      <c r="F62" s="84"/>
    </row>
    <row r="63" spans="1:6" ht="26.25" customHeight="1">
      <c r="A63" s="47" t="s">
        <v>82</v>
      </c>
      <c r="B63" s="106" t="s">
        <v>109</v>
      </c>
      <c r="C63" s="107"/>
      <c r="D63" s="107"/>
      <c r="E63" s="107"/>
      <c r="F63" s="108"/>
    </row>
    <row r="64" spans="1:6" ht="26.25" customHeight="1">
      <c r="A64" s="78">
        <v>1</v>
      </c>
      <c r="B64" s="85" t="s">
        <v>79</v>
      </c>
      <c r="C64" s="78" t="s">
        <v>78</v>
      </c>
      <c r="D64" s="80">
        <v>1</v>
      </c>
      <c r="E64" s="80">
        <v>34</v>
      </c>
      <c r="F64" s="84">
        <v>43304</v>
      </c>
    </row>
    <row r="65" spans="1:6" ht="26.25" customHeight="1">
      <c r="A65" s="78">
        <v>2</v>
      </c>
      <c r="B65" s="85" t="s">
        <v>79</v>
      </c>
      <c r="C65" s="78" t="s">
        <v>78</v>
      </c>
      <c r="D65" s="80">
        <v>1</v>
      </c>
      <c r="E65" s="80">
        <v>33</v>
      </c>
      <c r="F65" s="84">
        <v>43305</v>
      </c>
    </row>
    <row r="66" spans="1:6" ht="26.25" customHeight="1">
      <c r="A66" s="78">
        <v>3</v>
      </c>
      <c r="B66" s="85" t="s">
        <v>79</v>
      </c>
      <c r="C66" s="78" t="s">
        <v>78</v>
      </c>
      <c r="D66" s="80">
        <v>1</v>
      </c>
      <c r="E66" s="80">
        <v>35</v>
      </c>
      <c r="F66" s="84">
        <v>43306</v>
      </c>
    </row>
    <row r="67" spans="1:6" ht="26.25" customHeight="1">
      <c r="A67" s="78"/>
      <c r="B67" s="76" t="s">
        <v>81</v>
      </c>
      <c r="C67" s="78"/>
      <c r="D67" s="47">
        <f t="shared" ref="D67:E67" si="0">SUM(D64:D66)</f>
        <v>3</v>
      </c>
      <c r="E67" s="47">
        <f t="shared" si="0"/>
        <v>102</v>
      </c>
      <c r="F67" s="84"/>
    </row>
    <row r="68" spans="1:6" ht="26.25" customHeight="1">
      <c r="A68" s="47" t="s">
        <v>83</v>
      </c>
      <c r="B68" s="106" t="s">
        <v>110</v>
      </c>
      <c r="C68" s="107"/>
      <c r="D68" s="107"/>
      <c r="E68" s="107"/>
      <c r="F68" s="108"/>
    </row>
    <row r="69" spans="1:6" ht="26.25" customHeight="1">
      <c r="A69" s="78">
        <v>1</v>
      </c>
      <c r="B69" s="85" t="s">
        <v>73</v>
      </c>
      <c r="C69" s="78" t="s">
        <v>75</v>
      </c>
      <c r="D69" s="80">
        <v>3</v>
      </c>
      <c r="E69" s="80">
        <v>69</v>
      </c>
      <c r="F69" s="84" t="s">
        <v>74</v>
      </c>
    </row>
    <row r="70" spans="1:6" s="87" customFormat="1" ht="26.25" customHeight="1">
      <c r="A70" s="78"/>
      <c r="B70" s="76" t="s">
        <v>14</v>
      </c>
      <c r="C70" s="78"/>
      <c r="D70" s="47">
        <f>SUM(D69:D69)</f>
        <v>3</v>
      </c>
      <c r="E70" s="47">
        <f>SUM(E69)</f>
        <v>69</v>
      </c>
      <c r="F70" s="84"/>
    </row>
    <row r="71" spans="1:6" s="87" customFormat="1" ht="26.25" customHeight="1">
      <c r="A71" s="47" t="s">
        <v>111</v>
      </c>
      <c r="B71" s="106" t="s">
        <v>96</v>
      </c>
      <c r="C71" s="107"/>
      <c r="D71" s="107"/>
      <c r="E71" s="107"/>
      <c r="F71" s="108"/>
    </row>
    <row r="72" spans="1:6" s="87" customFormat="1" ht="26.25" customHeight="1">
      <c r="A72" s="78">
        <v>1</v>
      </c>
      <c r="B72" s="85" t="s">
        <v>95</v>
      </c>
      <c r="C72" s="78" t="s">
        <v>97</v>
      </c>
      <c r="D72" s="78">
        <v>1</v>
      </c>
      <c r="E72" s="78">
        <v>51</v>
      </c>
      <c r="F72" s="84">
        <v>43325</v>
      </c>
    </row>
    <row r="73" spans="1:6" ht="26.25" customHeight="1">
      <c r="A73" s="78">
        <v>2</v>
      </c>
      <c r="B73" s="85" t="s">
        <v>95</v>
      </c>
      <c r="C73" s="78" t="s">
        <v>97</v>
      </c>
      <c r="D73" s="80">
        <v>1</v>
      </c>
      <c r="E73" s="80">
        <v>41</v>
      </c>
      <c r="F73" s="84">
        <v>43326</v>
      </c>
    </row>
    <row r="74" spans="1:6" ht="26.25" customHeight="1">
      <c r="A74" s="78">
        <v>3</v>
      </c>
      <c r="B74" s="85" t="s">
        <v>95</v>
      </c>
      <c r="C74" s="78" t="s">
        <v>97</v>
      </c>
      <c r="D74" s="78">
        <v>1</v>
      </c>
      <c r="E74" s="78">
        <v>51</v>
      </c>
      <c r="F74" s="84">
        <v>43328</v>
      </c>
    </row>
    <row r="75" spans="1:6" s="89" customFormat="1" ht="26.25" customHeight="1">
      <c r="A75" s="78"/>
      <c r="B75" s="76" t="s">
        <v>81</v>
      </c>
      <c r="C75" s="78"/>
      <c r="D75" s="47">
        <f>SUM(D72:D74)</f>
        <v>3</v>
      </c>
      <c r="E75" s="47">
        <f>SUM(E72:E74)</f>
        <v>143</v>
      </c>
      <c r="F75" s="84"/>
    </row>
    <row r="76" spans="1:6" s="89" customFormat="1" ht="26.25" customHeight="1">
      <c r="A76" s="88" t="s">
        <v>119</v>
      </c>
      <c r="B76" s="106" t="s">
        <v>117</v>
      </c>
      <c r="C76" s="107"/>
      <c r="D76" s="107"/>
      <c r="E76" s="107"/>
      <c r="F76" s="108"/>
    </row>
    <row r="77" spans="1:6" s="89" customFormat="1" ht="26.25" customHeight="1">
      <c r="A77" s="97">
        <v>1</v>
      </c>
      <c r="B77" s="85" t="s">
        <v>118</v>
      </c>
      <c r="C77" s="78" t="s">
        <v>115</v>
      </c>
      <c r="D77" s="80">
        <v>2</v>
      </c>
      <c r="E77" s="81">
        <v>19</v>
      </c>
      <c r="F77" s="98" t="s">
        <v>120</v>
      </c>
    </row>
    <row r="78" spans="1:6" s="89" customFormat="1" ht="26.25" customHeight="1">
      <c r="A78" s="78"/>
      <c r="B78" s="90" t="s">
        <v>14</v>
      </c>
      <c r="C78" s="80"/>
      <c r="D78" s="81">
        <f>SUM(D77:D77)</f>
        <v>2</v>
      </c>
      <c r="E78" s="81">
        <f>SUM(E77:E77)</f>
        <v>19</v>
      </c>
      <c r="F78" s="91"/>
    </row>
    <row r="79" spans="1:6" s="89" customFormat="1" ht="26.25" customHeight="1">
      <c r="A79" s="88" t="s">
        <v>121</v>
      </c>
      <c r="B79" s="106" t="s">
        <v>122</v>
      </c>
      <c r="C79" s="107"/>
      <c r="D79" s="107"/>
      <c r="E79" s="107"/>
      <c r="F79" s="108"/>
    </row>
    <row r="80" spans="1:6" s="89" customFormat="1" ht="26.25" customHeight="1">
      <c r="A80" s="97">
        <v>1</v>
      </c>
      <c r="B80" s="85" t="s">
        <v>123</v>
      </c>
      <c r="C80" s="78" t="s">
        <v>124</v>
      </c>
      <c r="D80" s="80">
        <v>3</v>
      </c>
      <c r="E80" s="81">
        <v>28</v>
      </c>
      <c r="F80" s="98" t="s">
        <v>126</v>
      </c>
    </row>
    <row r="81" spans="1:6" s="89" customFormat="1" ht="26.25" customHeight="1">
      <c r="A81" s="97">
        <v>2</v>
      </c>
      <c r="B81" s="85" t="s">
        <v>123</v>
      </c>
      <c r="C81" s="78" t="s">
        <v>124</v>
      </c>
      <c r="D81" s="80">
        <v>3</v>
      </c>
      <c r="E81" s="81">
        <v>24</v>
      </c>
      <c r="F81" s="98" t="s">
        <v>125</v>
      </c>
    </row>
    <row r="82" spans="1:6" s="89" customFormat="1" ht="26.25" customHeight="1">
      <c r="A82" s="97">
        <v>3</v>
      </c>
      <c r="B82" s="85" t="s">
        <v>123</v>
      </c>
      <c r="C82" s="78" t="s">
        <v>124</v>
      </c>
      <c r="D82" s="80">
        <v>3</v>
      </c>
      <c r="E82" s="81">
        <v>28</v>
      </c>
      <c r="F82" s="98" t="s">
        <v>127</v>
      </c>
    </row>
    <row r="83" spans="1:6" s="89" customFormat="1" ht="26.25" customHeight="1">
      <c r="A83" s="97">
        <v>4</v>
      </c>
      <c r="B83" s="85" t="s">
        <v>123</v>
      </c>
      <c r="C83" s="78" t="s">
        <v>124</v>
      </c>
      <c r="D83" s="80">
        <v>3</v>
      </c>
      <c r="E83" s="81">
        <v>32</v>
      </c>
      <c r="F83" s="98" t="s">
        <v>148</v>
      </c>
    </row>
    <row r="84" spans="1:6" s="89" customFormat="1" ht="26.25" customHeight="1">
      <c r="A84" s="97">
        <v>5</v>
      </c>
      <c r="B84" s="85" t="s">
        <v>123</v>
      </c>
      <c r="C84" s="78" t="s">
        <v>124</v>
      </c>
      <c r="D84" s="80">
        <v>3</v>
      </c>
      <c r="E84" s="81">
        <v>30</v>
      </c>
      <c r="F84" s="98" t="s">
        <v>149</v>
      </c>
    </row>
    <row r="85" spans="1:6" s="89" customFormat="1" ht="26.25" customHeight="1">
      <c r="A85" s="78"/>
      <c r="B85" s="90" t="s">
        <v>98</v>
      </c>
      <c r="C85" s="80"/>
      <c r="D85" s="81">
        <f>D80+D81+D82+D83+D84</f>
        <v>15</v>
      </c>
      <c r="E85" s="81">
        <f>E80+E81+E82+E83+E84</f>
        <v>142</v>
      </c>
      <c r="F85" s="91"/>
    </row>
    <row r="86" spans="1:6" s="89" customFormat="1" ht="26.25" customHeight="1">
      <c r="A86" s="88" t="s">
        <v>130</v>
      </c>
      <c r="B86" s="106" t="s">
        <v>128</v>
      </c>
      <c r="C86" s="107"/>
      <c r="D86" s="107"/>
      <c r="E86" s="107"/>
      <c r="F86" s="108"/>
    </row>
    <row r="87" spans="1:6" s="89" customFormat="1" ht="26.25" customHeight="1">
      <c r="A87" s="78">
        <v>1</v>
      </c>
      <c r="B87" s="85" t="s">
        <v>129</v>
      </c>
      <c r="C87" s="86" t="s">
        <v>132</v>
      </c>
      <c r="D87" s="80">
        <v>3</v>
      </c>
      <c r="E87" s="80">
        <v>30</v>
      </c>
      <c r="F87" s="98" t="s">
        <v>127</v>
      </c>
    </row>
    <row r="88" spans="1:6" ht="26.25" customHeight="1">
      <c r="A88" s="97"/>
      <c r="B88" s="90" t="s">
        <v>14</v>
      </c>
      <c r="C88" s="86"/>
      <c r="D88" s="81">
        <f>SUM(D87:D87)</f>
        <v>3</v>
      </c>
      <c r="E88" s="81">
        <f>SUM(E87:E87)</f>
        <v>30</v>
      </c>
      <c r="F88" s="98"/>
    </row>
    <row r="89" spans="1:6" ht="26.25" customHeight="1">
      <c r="A89" s="47" t="s">
        <v>140</v>
      </c>
      <c r="B89" s="106" t="s">
        <v>131</v>
      </c>
      <c r="C89" s="107"/>
      <c r="D89" s="107"/>
      <c r="E89" s="107"/>
      <c r="F89" s="108"/>
    </row>
    <row r="90" spans="1:6" ht="39.75" customHeight="1">
      <c r="A90" s="78">
        <v>1</v>
      </c>
      <c r="B90" s="85" t="s">
        <v>134</v>
      </c>
      <c r="C90" s="78" t="s">
        <v>133</v>
      </c>
      <c r="D90" s="80">
        <v>2</v>
      </c>
      <c r="E90" s="80">
        <v>54</v>
      </c>
      <c r="F90" s="84" t="s">
        <v>135</v>
      </c>
    </row>
    <row r="91" spans="1:6" ht="39.75" customHeight="1">
      <c r="A91" s="78">
        <v>2</v>
      </c>
      <c r="B91" s="85" t="s">
        <v>134</v>
      </c>
      <c r="C91" s="78" t="s">
        <v>133</v>
      </c>
      <c r="D91" s="80">
        <v>2</v>
      </c>
      <c r="E91" s="80">
        <v>41</v>
      </c>
      <c r="F91" s="84" t="s">
        <v>136</v>
      </c>
    </row>
    <row r="92" spans="1:6" ht="39.75" customHeight="1">
      <c r="A92" s="78">
        <v>3</v>
      </c>
      <c r="B92" s="85" t="s">
        <v>134</v>
      </c>
      <c r="C92" s="78" t="s">
        <v>133</v>
      </c>
      <c r="D92" s="80">
        <v>2</v>
      </c>
      <c r="E92" s="80">
        <v>53</v>
      </c>
      <c r="F92" s="84" t="s">
        <v>137</v>
      </c>
    </row>
    <row r="93" spans="1:6" ht="39.75" customHeight="1">
      <c r="A93" s="78">
        <v>4</v>
      </c>
      <c r="B93" s="85" t="s">
        <v>134</v>
      </c>
      <c r="C93" s="78" t="s">
        <v>133</v>
      </c>
      <c r="D93" s="80">
        <v>2</v>
      </c>
      <c r="E93" s="80">
        <v>44</v>
      </c>
      <c r="F93" s="84" t="s">
        <v>138</v>
      </c>
    </row>
    <row r="94" spans="1:6" ht="24.75" customHeight="1">
      <c r="A94" s="78"/>
      <c r="B94" s="76" t="s">
        <v>139</v>
      </c>
      <c r="C94" s="78"/>
      <c r="D94" s="47">
        <f>SUM(D90:D93)</f>
        <v>8</v>
      </c>
      <c r="E94" s="47">
        <f>SUM(E90:E93)</f>
        <v>192</v>
      </c>
      <c r="F94" s="84"/>
    </row>
    <row r="95" spans="1:6" ht="26.25" customHeight="1">
      <c r="A95" s="47" t="s">
        <v>144</v>
      </c>
      <c r="B95" s="106" t="s">
        <v>181</v>
      </c>
      <c r="C95" s="107"/>
      <c r="D95" s="107"/>
      <c r="E95" s="107"/>
      <c r="F95" s="108"/>
    </row>
    <row r="96" spans="1:6" ht="26.25" customHeight="1">
      <c r="A96" s="78">
        <v>1</v>
      </c>
      <c r="B96" s="85" t="s">
        <v>163</v>
      </c>
      <c r="C96" s="78" t="s">
        <v>164</v>
      </c>
      <c r="D96" s="80">
        <v>1</v>
      </c>
      <c r="E96" s="80">
        <v>78</v>
      </c>
      <c r="F96" s="84">
        <v>43378</v>
      </c>
    </row>
    <row r="97" spans="1:6" s="87" customFormat="1" ht="24" customHeight="1">
      <c r="A97" s="78"/>
      <c r="B97" s="76" t="s">
        <v>14</v>
      </c>
      <c r="C97" s="78"/>
      <c r="D97" s="47">
        <f>D96</f>
        <v>1</v>
      </c>
      <c r="E97" s="47">
        <f>E96</f>
        <v>78</v>
      </c>
      <c r="F97" s="84"/>
    </row>
    <row r="98" spans="1:6" ht="26.25" customHeight="1">
      <c r="A98" s="47" t="s">
        <v>165</v>
      </c>
      <c r="B98" s="106" t="s">
        <v>172</v>
      </c>
      <c r="C98" s="107"/>
      <c r="D98" s="107"/>
      <c r="E98" s="107"/>
      <c r="F98" s="108"/>
    </row>
    <row r="99" spans="1:6" ht="26.25" customHeight="1">
      <c r="A99" s="78">
        <v>1</v>
      </c>
      <c r="B99" s="85" t="s">
        <v>166</v>
      </c>
      <c r="C99" s="78" t="s">
        <v>167</v>
      </c>
      <c r="D99" s="80">
        <v>2</v>
      </c>
      <c r="E99" s="80">
        <v>31</v>
      </c>
      <c r="F99" s="84" t="s">
        <v>168</v>
      </c>
    </row>
    <row r="100" spans="1:6" s="87" customFormat="1" ht="24" customHeight="1">
      <c r="A100" s="78"/>
      <c r="B100" s="76" t="s">
        <v>14</v>
      </c>
      <c r="C100" s="78"/>
      <c r="D100" s="47">
        <f>D99</f>
        <v>2</v>
      </c>
      <c r="E100" s="47">
        <f>E99</f>
        <v>31</v>
      </c>
      <c r="F100" s="84"/>
    </row>
    <row r="101" spans="1:6" ht="26.25" customHeight="1">
      <c r="A101" s="47" t="s">
        <v>170</v>
      </c>
      <c r="B101" s="106" t="s">
        <v>175</v>
      </c>
      <c r="C101" s="107"/>
      <c r="D101" s="107"/>
      <c r="E101" s="107"/>
      <c r="F101" s="108"/>
    </row>
    <row r="102" spans="1:6" ht="26.25" customHeight="1">
      <c r="A102" s="78">
        <v>1</v>
      </c>
      <c r="B102" s="85" t="s">
        <v>174</v>
      </c>
      <c r="C102" s="78" t="s">
        <v>173</v>
      </c>
      <c r="D102" s="80">
        <v>2</v>
      </c>
      <c r="E102" s="80">
        <v>52</v>
      </c>
      <c r="F102" s="84" t="s">
        <v>169</v>
      </c>
    </row>
    <row r="103" spans="1:6" s="87" customFormat="1" ht="24" customHeight="1">
      <c r="A103" s="78"/>
      <c r="B103" s="76" t="s">
        <v>14</v>
      </c>
      <c r="C103" s="78"/>
      <c r="D103" s="47">
        <f>D102</f>
        <v>2</v>
      </c>
      <c r="E103" s="47">
        <f>E102</f>
        <v>52</v>
      </c>
      <c r="F103" s="84"/>
    </row>
    <row r="104" spans="1:6" ht="26.25" customHeight="1">
      <c r="A104" s="47" t="s">
        <v>171</v>
      </c>
      <c r="B104" s="106" t="s">
        <v>150</v>
      </c>
      <c r="C104" s="107"/>
      <c r="D104" s="107"/>
      <c r="E104" s="107"/>
      <c r="F104" s="108"/>
    </row>
    <row r="105" spans="1:6" ht="26.25" customHeight="1">
      <c r="A105" s="78">
        <v>1</v>
      </c>
      <c r="B105" s="85" t="s">
        <v>155</v>
      </c>
      <c r="C105" s="78" t="s">
        <v>160</v>
      </c>
      <c r="D105" s="80">
        <v>2</v>
      </c>
      <c r="E105" s="80">
        <v>58</v>
      </c>
      <c r="F105" s="84" t="s">
        <v>159</v>
      </c>
    </row>
    <row r="106" spans="1:6" ht="26.25" customHeight="1">
      <c r="A106" s="78">
        <v>2</v>
      </c>
      <c r="B106" s="85" t="s">
        <v>156</v>
      </c>
      <c r="C106" s="78" t="s">
        <v>161</v>
      </c>
      <c r="D106" s="80">
        <v>1</v>
      </c>
      <c r="E106" s="80">
        <v>23</v>
      </c>
      <c r="F106" s="84">
        <v>43399</v>
      </c>
    </row>
    <row r="107" spans="1:6" ht="26.25" customHeight="1">
      <c r="A107" s="78">
        <v>3</v>
      </c>
      <c r="B107" s="85" t="s">
        <v>154</v>
      </c>
      <c r="C107" s="78" t="s">
        <v>157</v>
      </c>
      <c r="D107" s="80">
        <v>1</v>
      </c>
      <c r="E107" s="80">
        <v>47</v>
      </c>
      <c r="F107" s="84">
        <v>43402</v>
      </c>
    </row>
    <row r="108" spans="1:6" ht="26.25" customHeight="1">
      <c r="A108" s="78">
        <v>4</v>
      </c>
      <c r="B108" s="85" t="s">
        <v>152</v>
      </c>
      <c r="C108" s="78" t="s">
        <v>151</v>
      </c>
      <c r="D108" s="80">
        <v>1</v>
      </c>
      <c r="E108" s="80">
        <v>46</v>
      </c>
      <c r="F108" s="84">
        <v>43403</v>
      </c>
    </row>
    <row r="109" spans="1:6" ht="26.25" customHeight="1">
      <c r="A109" s="55">
        <v>5</v>
      </c>
      <c r="B109" s="51" t="s">
        <v>153</v>
      </c>
      <c r="C109" s="55" t="s">
        <v>157</v>
      </c>
      <c r="D109" s="53">
        <v>2</v>
      </c>
      <c r="E109" s="53">
        <v>18</v>
      </c>
      <c r="F109" s="54" t="s">
        <v>158</v>
      </c>
    </row>
    <row r="110" spans="1:6" s="87" customFormat="1">
      <c r="A110" s="78"/>
      <c r="B110" s="76" t="s">
        <v>98</v>
      </c>
      <c r="C110" s="78"/>
      <c r="D110" s="47">
        <f>D105+D106+D107+D108+D109</f>
        <v>7</v>
      </c>
      <c r="E110" s="47">
        <f>E105+E106+E107+E108+E109</f>
        <v>192</v>
      </c>
      <c r="F110" s="84"/>
    </row>
    <row r="111" spans="1:6" ht="26.25" customHeight="1">
      <c r="A111" s="47" t="s">
        <v>176</v>
      </c>
      <c r="B111" s="106" t="s">
        <v>177</v>
      </c>
      <c r="C111" s="107"/>
      <c r="D111" s="107"/>
      <c r="E111" s="107"/>
      <c r="F111" s="108"/>
    </row>
    <row r="112" spans="1:6" ht="26.25" customHeight="1">
      <c r="A112" s="78">
        <v>1</v>
      </c>
      <c r="B112" s="85" t="s">
        <v>179</v>
      </c>
      <c r="C112" s="78" t="s">
        <v>178</v>
      </c>
      <c r="D112" s="80">
        <v>2</v>
      </c>
      <c r="E112" s="80">
        <v>40</v>
      </c>
      <c r="F112" s="84" t="s">
        <v>168</v>
      </c>
    </row>
    <row r="113" spans="1:6" ht="26.25" customHeight="1">
      <c r="A113" s="78"/>
      <c r="B113" s="76" t="s">
        <v>14</v>
      </c>
      <c r="C113" s="78"/>
      <c r="D113" s="47">
        <f>SUM(D112:D112)</f>
        <v>2</v>
      </c>
      <c r="E113" s="47">
        <f>SUM(E112:E112)</f>
        <v>40</v>
      </c>
      <c r="F113" s="84"/>
    </row>
    <row r="114" spans="1:6" ht="38.25" customHeight="1">
      <c r="A114" s="47" t="s">
        <v>185</v>
      </c>
      <c r="B114" s="109" t="s">
        <v>145</v>
      </c>
      <c r="C114" s="109"/>
      <c r="D114" s="109"/>
      <c r="E114" s="109"/>
      <c r="F114" s="109"/>
    </row>
    <row r="115" spans="1:6" ht="25.5">
      <c r="A115" s="55">
        <v>1</v>
      </c>
      <c r="B115" s="99" t="s">
        <v>143</v>
      </c>
      <c r="C115" s="55" t="s">
        <v>197</v>
      </c>
      <c r="D115" s="55">
        <v>1</v>
      </c>
      <c r="E115" s="55">
        <v>48</v>
      </c>
      <c r="F115" s="54">
        <v>43419</v>
      </c>
    </row>
    <row r="116" spans="1:6">
      <c r="A116" s="78"/>
      <c r="B116" s="76" t="s">
        <v>14</v>
      </c>
      <c r="C116" s="80"/>
      <c r="D116" s="81">
        <f>SUM(D115:D115)</f>
        <v>1</v>
      </c>
      <c r="E116" s="81">
        <f>SUM(E115:E115)</f>
        <v>48</v>
      </c>
      <c r="F116" s="82"/>
    </row>
    <row r="117" spans="1:6" ht="26.25" customHeight="1">
      <c r="A117" s="47" t="s">
        <v>188</v>
      </c>
      <c r="B117" s="106" t="s">
        <v>182</v>
      </c>
      <c r="C117" s="107"/>
      <c r="D117" s="107"/>
      <c r="E117" s="107"/>
      <c r="F117" s="108"/>
    </row>
    <row r="118" spans="1:6" ht="26.25" customHeight="1">
      <c r="A118" s="55">
        <v>1</v>
      </c>
      <c r="B118" s="51" t="s">
        <v>183</v>
      </c>
      <c r="C118" s="55" t="s">
        <v>184</v>
      </c>
      <c r="D118" s="53">
        <v>3</v>
      </c>
      <c r="E118" s="53">
        <v>7</v>
      </c>
      <c r="F118" s="54" t="s">
        <v>194</v>
      </c>
    </row>
    <row r="119" spans="1:6" ht="26.25" customHeight="1">
      <c r="A119" s="78"/>
      <c r="B119" s="76" t="s">
        <v>14</v>
      </c>
      <c r="C119" s="78"/>
      <c r="D119" s="47">
        <f>SUM(D118:D118)</f>
        <v>3</v>
      </c>
      <c r="E119" s="47">
        <f>SUM(E118:E118)</f>
        <v>7</v>
      </c>
      <c r="F119" s="84"/>
    </row>
    <row r="120" spans="1:6" ht="26.25" customHeight="1">
      <c r="A120" s="47" t="s">
        <v>191</v>
      </c>
      <c r="B120" s="106" t="s">
        <v>190</v>
      </c>
      <c r="C120" s="107"/>
      <c r="D120" s="107"/>
      <c r="E120" s="107"/>
      <c r="F120" s="108"/>
    </row>
    <row r="121" spans="1:6" ht="26.25" customHeight="1">
      <c r="A121" s="55">
        <v>1</v>
      </c>
      <c r="B121" s="51" t="s">
        <v>186</v>
      </c>
      <c r="C121" s="55" t="s">
        <v>187</v>
      </c>
      <c r="D121" s="53">
        <v>2</v>
      </c>
      <c r="E121" s="53">
        <v>28</v>
      </c>
      <c r="F121" s="54" t="s">
        <v>195</v>
      </c>
    </row>
    <row r="122" spans="1:6" s="87" customFormat="1" ht="24" customHeight="1">
      <c r="A122" s="78"/>
      <c r="B122" s="76" t="s">
        <v>14</v>
      </c>
      <c r="C122" s="78"/>
      <c r="D122" s="47">
        <f>D121</f>
        <v>2</v>
      </c>
      <c r="E122" s="47">
        <f>E121</f>
        <v>28</v>
      </c>
      <c r="F122" s="84"/>
    </row>
    <row r="123" spans="1:6" ht="26.25" customHeight="1">
      <c r="A123" s="47" t="s">
        <v>196</v>
      </c>
      <c r="B123" s="106" t="s">
        <v>192</v>
      </c>
      <c r="C123" s="107"/>
      <c r="D123" s="107"/>
      <c r="E123" s="107"/>
      <c r="F123" s="108"/>
    </row>
    <row r="124" spans="1:6" ht="26.25" customHeight="1">
      <c r="A124" s="55">
        <v>1</v>
      </c>
      <c r="B124" s="51" t="s">
        <v>193</v>
      </c>
      <c r="C124" s="55" t="s">
        <v>189</v>
      </c>
      <c r="D124" s="53">
        <v>1</v>
      </c>
      <c r="E124" s="53">
        <v>25</v>
      </c>
      <c r="F124" s="54">
        <v>43433</v>
      </c>
    </row>
    <row r="125" spans="1:6" s="87" customFormat="1" ht="24" customHeight="1">
      <c r="A125" s="78"/>
      <c r="B125" s="76" t="s">
        <v>14</v>
      </c>
      <c r="C125" s="78"/>
      <c r="D125" s="47">
        <f>D124</f>
        <v>1</v>
      </c>
      <c r="E125" s="47">
        <f>E124</f>
        <v>25</v>
      </c>
      <c r="F125" s="84"/>
    </row>
    <row r="126" spans="1:6" ht="24" customHeight="1">
      <c r="A126" s="92"/>
      <c r="B126" s="93" t="s">
        <v>46</v>
      </c>
      <c r="C126" s="92"/>
      <c r="D126" s="94">
        <f>D125+D122+D119+D116+D113+D110+D103+D100+D97+D94+D88+D85+D78+D75+D70+D67+D62+D57+D48+D43+D36+D32+D28+D24+D19+D15+D11</f>
        <v>132</v>
      </c>
      <c r="E126" s="94">
        <f>E125+E122+E119+E116+E113+E110+E103+E100+E97+E94+E88+E85+E78+E75+E70+E67+E62+E57+E48+E43+E36+E32+E28+E24+E19+E15+E11</f>
        <v>2457</v>
      </c>
      <c r="F126" s="92"/>
    </row>
  </sheetData>
  <mergeCells count="33">
    <mergeCell ref="B117:F117"/>
    <mergeCell ref="B95:F95"/>
    <mergeCell ref="B98:F98"/>
    <mergeCell ref="B101:F101"/>
    <mergeCell ref="B104:F104"/>
    <mergeCell ref="B111:F111"/>
    <mergeCell ref="B114:F114"/>
    <mergeCell ref="B68:F68"/>
    <mergeCell ref="B71:F71"/>
    <mergeCell ref="B76:F76"/>
    <mergeCell ref="B79:F79"/>
    <mergeCell ref="B86:F86"/>
    <mergeCell ref="B37:F37"/>
    <mergeCell ref="B44:F44"/>
    <mergeCell ref="B49:F49"/>
    <mergeCell ref="B58:F58"/>
    <mergeCell ref="B63:F63"/>
    <mergeCell ref="B120:F120"/>
    <mergeCell ref="B123:F123"/>
    <mergeCell ref="B29:F29"/>
    <mergeCell ref="A1:F1"/>
    <mergeCell ref="A2:F2"/>
    <mergeCell ref="A3:F3"/>
    <mergeCell ref="A4:F4"/>
    <mergeCell ref="A7:F7"/>
    <mergeCell ref="B8:F8"/>
    <mergeCell ref="A12:F12"/>
    <mergeCell ref="B13:F13"/>
    <mergeCell ref="B16:F16"/>
    <mergeCell ref="B20:F20"/>
    <mergeCell ref="B25:F25"/>
    <mergeCell ref="B89:F89"/>
    <mergeCell ref="B33:F33"/>
  </mergeCells>
  <printOptions horizontalCentered="1"/>
  <pageMargins left="0.19685039370078741" right="0" top="0.19685039370078741" bottom="0.22" header="0" footer="0"/>
  <pageSetup paperSize="9" scale="95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12"/>
  <sheetViews>
    <sheetView workbookViewId="0">
      <pane ySplit="5" topLeftCell="A102" activePane="bottomLeft" state="frozen"/>
      <selection pane="bottomLeft" activeCell="J95" sqref="J95"/>
    </sheetView>
  </sheetViews>
  <sheetFormatPr defaultRowHeight="15"/>
  <cols>
    <col min="1" max="1" width="3.5703125" style="68" bestFit="1" customWidth="1"/>
    <col min="2" max="2" width="30.28515625" style="68" customWidth="1"/>
    <col min="3" max="3" width="24.5703125" style="68" customWidth="1"/>
    <col min="4" max="4" width="10.28515625" style="68" customWidth="1"/>
    <col min="5" max="5" width="11.5703125" style="68" customWidth="1"/>
    <col min="6" max="6" width="19.5703125" style="95" customWidth="1"/>
    <col min="7" max="16384" width="9.140625" style="68"/>
  </cols>
  <sheetData>
    <row r="1" spans="1:6" ht="42.75" customHeight="1">
      <c r="A1" s="112" t="s">
        <v>7</v>
      </c>
      <c r="B1" s="113"/>
      <c r="C1" s="113"/>
      <c r="D1" s="113"/>
      <c r="E1" s="113"/>
      <c r="F1" s="113"/>
    </row>
    <row r="2" spans="1:6" ht="16.5" customHeight="1">
      <c r="A2" s="114" t="s">
        <v>6</v>
      </c>
      <c r="B2" s="114"/>
      <c r="C2" s="114"/>
      <c r="D2" s="114"/>
      <c r="E2" s="114"/>
      <c r="F2" s="114"/>
    </row>
    <row r="3" spans="1:6" ht="18.75" customHeight="1">
      <c r="A3" s="115" t="s">
        <v>8</v>
      </c>
      <c r="B3" s="115"/>
      <c r="C3" s="115"/>
      <c r="D3" s="115"/>
      <c r="E3" s="115"/>
      <c r="F3" s="115"/>
    </row>
    <row r="4" spans="1:6" ht="20.25" customHeight="1">
      <c r="A4" s="115" t="s">
        <v>162</v>
      </c>
      <c r="B4" s="115"/>
      <c r="C4" s="115"/>
      <c r="D4" s="115"/>
      <c r="E4" s="115"/>
      <c r="F4" s="115"/>
    </row>
    <row r="5" spans="1:6" ht="27.75" customHeight="1">
      <c r="A5" s="69" t="s">
        <v>0</v>
      </c>
      <c r="B5" s="69" t="s">
        <v>1</v>
      </c>
      <c r="C5" s="69" t="s">
        <v>2</v>
      </c>
      <c r="D5" s="69" t="s">
        <v>3</v>
      </c>
      <c r="E5" s="69" t="s">
        <v>4</v>
      </c>
      <c r="F5" s="69" t="s">
        <v>5</v>
      </c>
    </row>
    <row r="6" spans="1:6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</row>
    <row r="7" spans="1:6" ht="26.25" customHeight="1">
      <c r="A7" s="119" t="s">
        <v>12</v>
      </c>
      <c r="B7" s="119"/>
      <c r="C7" s="119"/>
      <c r="D7" s="119"/>
      <c r="E7" s="119"/>
      <c r="F7" s="119"/>
    </row>
    <row r="8" spans="1:6" ht="26.25" customHeight="1">
      <c r="A8" s="69" t="s">
        <v>9</v>
      </c>
      <c r="B8" s="110" t="s">
        <v>99</v>
      </c>
      <c r="C8" s="110"/>
      <c r="D8" s="110"/>
      <c r="E8" s="110"/>
      <c r="F8" s="110"/>
    </row>
    <row r="9" spans="1:6" s="75" customFormat="1" ht="26.25" customHeight="1">
      <c r="A9" s="71">
        <v>1</v>
      </c>
      <c r="B9" s="72" t="s">
        <v>22</v>
      </c>
      <c r="C9" s="73" t="s">
        <v>13</v>
      </c>
      <c r="D9" s="73">
        <v>41</v>
      </c>
      <c r="E9" s="73">
        <v>0</v>
      </c>
      <c r="F9" s="74"/>
    </row>
    <row r="10" spans="1:6" s="75" customFormat="1" ht="26.25" customHeight="1">
      <c r="A10" s="71">
        <v>2</v>
      </c>
      <c r="B10" s="72" t="s">
        <v>21</v>
      </c>
      <c r="C10" s="73" t="s">
        <v>13</v>
      </c>
      <c r="D10" s="73">
        <v>55</v>
      </c>
      <c r="E10" s="73">
        <v>0</v>
      </c>
      <c r="F10" s="74"/>
    </row>
    <row r="11" spans="1:6" s="75" customFormat="1" ht="26.25" customHeight="1">
      <c r="A11" s="71"/>
      <c r="B11" s="76" t="s">
        <v>23</v>
      </c>
      <c r="C11" s="73"/>
      <c r="D11" s="73"/>
      <c r="E11" s="77">
        <f>SUM(E9:E10)</f>
        <v>0</v>
      </c>
      <c r="F11" s="74"/>
    </row>
    <row r="12" spans="1:6" ht="26.25" customHeight="1">
      <c r="A12" s="111" t="s">
        <v>10</v>
      </c>
      <c r="B12" s="111"/>
      <c r="C12" s="111"/>
      <c r="D12" s="111"/>
      <c r="E12" s="111"/>
      <c r="F12" s="111"/>
    </row>
    <row r="13" spans="1:6" ht="26.25" customHeight="1">
      <c r="A13" s="47" t="s">
        <v>9</v>
      </c>
      <c r="B13" s="109" t="s">
        <v>100</v>
      </c>
      <c r="C13" s="109"/>
      <c r="D13" s="109"/>
      <c r="E13" s="109"/>
      <c r="F13" s="109"/>
    </row>
    <row r="14" spans="1:6" ht="26.25" customHeight="1">
      <c r="A14" s="78">
        <v>1</v>
      </c>
      <c r="B14" s="79" t="s">
        <v>27</v>
      </c>
      <c r="C14" s="78" t="s">
        <v>28</v>
      </c>
      <c r="D14" s="78">
        <v>3</v>
      </c>
      <c r="E14" s="78">
        <v>18</v>
      </c>
      <c r="F14" s="78" t="s">
        <v>29</v>
      </c>
    </row>
    <row r="15" spans="1:6" ht="26.25" customHeight="1">
      <c r="A15" s="78"/>
      <c r="B15" s="76" t="s">
        <v>14</v>
      </c>
      <c r="C15" s="80"/>
      <c r="D15" s="81">
        <v>3</v>
      </c>
      <c r="E15" s="81">
        <v>18</v>
      </c>
      <c r="F15" s="82"/>
    </row>
    <row r="16" spans="1:6" ht="26.25" customHeight="1">
      <c r="A16" s="47" t="s">
        <v>15</v>
      </c>
      <c r="B16" s="109" t="s">
        <v>101</v>
      </c>
      <c r="C16" s="109"/>
      <c r="D16" s="109"/>
      <c r="E16" s="109"/>
      <c r="F16" s="109"/>
    </row>
    <row r="17" spans="1:6" ht="26.25" customHeight="1">
      <c r="A17" s="78">
        <v>1</v>
      </c>
      <c r="B17" s="79" t="s">
        <v>24</v>
      </c>
      <c r="C17" s="78" t="s">
        <v>19</v>
      </c>
      <c r="D17" s="78">
        <v>3</v>
      </c>
      <c r="E17" s="78">
        <v>21</v>
      </c>
      <c r="F17" s="78" t="s">
        <v>25</v>
      </c>
    </row>
    <row r="18" spans="1:6" ht="26.25" customHeight="1">
      <c r="A18" s="78">
        <v>2</v>
      </c>
      <c r="B18" s="79" t="s">
        <v>24</v>
      </c>
      <c r="C18" s="78" t="s">
        <v>19</v>
      </c>
      <c r="D18" s="78">
        <v>3</v>
      </c>
      <c r="E18" s="78">
        <v>26</v>
      </c>
      <c r="F18" s="78" t="s">
        <v>26</v>
      </c>
    </row>
    <row r="19" spans="1:6" ht="26.25" customHeight="1">
      <c r="A19" s="83"/>
      <c r="B19" s="76" t="s">
        <v>11</v>
      </c>
      <c r="C19" s="83"/>
      <c r="D19" s="70">
        <v>6</v>
      </c>
      <c r="E19" s="47">
        <f>SUM(E17:E18)</f>
        <v>47</v>
      </c>
      <c r="F19" s="83"/>
    </row>
    <row r="20" spans="1:6" ht="26.25" customHeight="1">
      <c r="A20" s="47" t="s">
        <v>16</v>
      </c>
      <c r="B20" s="109" t="s">
        <v>180</v>
      </c>
      <c r="C20" s="109"/>
      <c r="D20" s="109"/>
      <c r="E20" s="109"/>
      <c r="F20" s="109"/>
    </row>
    <row r="21" spans="1:6" ht="26.25" customHeight="1">
      <c r="A21" s="78">
        <v>1</v>
      </c>
      <c r="B21" s="79" t="s">
        <v>30</v>
      </c>
      <c r="C21" s="78" t="s">
        <v>31</v>
      </c>
      <c r="D21" s="78">
        <v>8</v>
      </c>
      <c r="E21" s="78">
        <v>29</v>
      </c>
      <c r="F21" s="78" t="s">
        <v>32</v>
      </c>
    </row>
    <row r="22" spans="1:6" ht="26.25" customHeight="1">
      <c r="A22" s="55">
        <v>2</v>
      </c>
      <c r="B22" s="99" t="s">
        <v>30</v>
      </c>
      <c r="C22" s="55" t="s">
        <v>31</v>
      </c>
      <c r="D22" s="55">
        <v>8</v>
      </c>
      <c r="E22" s="55">
        <v>30</v>
      </c>
      <c r="F22" s="55" t="s">
        <v>147</v>
      </c>
    </row>
    <row r="23" spans="1:6" ht="26.25" customHeight="1">
      <c r="A23" s="78"/>
      <c r="B23" s="76" t="s">
        <v>11</v>
      </c>
      <c r="C23" s="80"/>
      <c r="D23" s="81">
        <f>SUM(D21:D22)</f>
        <v>16</v>
      </c>
      <c r="E23" s="81">
        <f>SUM(E21:E22)</f>
        <v>59</v>
      </c>
      <c r="F23" s="82"/>
    </row>
    <row r="24" spans="1:6" ht="26.25" customHeight="1">
      <c r="A24" s="47" t="s">
        <v>17</v>
      </c>
      <c r="B24" s="106" t="s">
        <v>113</v>
      </c>
      <c r="C24" s="107"/>
      <c r="D24" s="107"/>
      <c r="E24" s="107"/>
      <c r="F24" s="108"/>
    </row>
    <row r="25" spans="1:6" ht="26.25" customHeight="1">
      <c r="A25" s="78">
        <v>1</v>
      </c>
      <c r="B25" s="79" t="s">
        <v>34</v>
      </c>
      <c r="C25" s="78" t="s">
        <v>33</v>
      </c>
      <c r="D25" s="78">
        <v>1</v>
      </c>
      <c r="E25" s="78">
        <v>44</v>
      </c>
      <c r="F25" s="84">
        <v>43242</v>
      </c>
    </row>
    <row r="26" spans="1:6" ht="26.25" customHeight="1">
      <c r="A26" s="78">
        <v>2</v>
      </c>
      <c r="B26" s="79" t="s">
        <v>35</v>
      </c>
      <c r="C26" s="78" t="s">
        <v>40</v>
      </c>
      <c r="D26" s="78">
        <v>3</v>
      </c>
      <c r="E26" s="78">
        <v>220</v>
      </c>
      <c r="F26" s="78" t="s">
        <v>36</v>
      </c>
    </row>
    <row r="27" spans="1:6" ht="26.25" customHeight="1">
      <c r="A27" s="78"/>
      <c r="B27" s="76" t="s">
        <v>11</v>
      </c>
      <c r="C27" s="80"/>
      <c r="D27" s="81">
        <v>4</v>
      </c>
      <c r="E27" s="81">
        <f>SUM(E25+E26)</f>
        <v>264</v>
      </c>
      <c r="F27" s="82"/>
    </row>
    <row r="28" spans="1:6" ht="26.25" customHeight="1">
      <c r="A28" s="47" t="s">
        <v>18</v>
      </c>
      <c r="B28" s="106" t="s">
        <v>103</v>
      </c>
      <c r="C28" s="107"/>
      <c r="D28" s="107"/>
      <c r="E28" s="107"/>
      <c r="F28" s="108"/>
    </row>
    <row r="29" spans="1:6" ht="26.25" customHeight="1">
      <c r="A29" s="78">
        <v>1</v>
      </c>
      <c r="B29" s="85" t="s">
        <v>37</v>
      </c>
      <c r="C29" s="86" t="s">
        <v>38</v>
      </c>
      <c r="D29" s="80">
        <v>1</v>
      </c>
      <c r="E29" s="80">
        <v>49</v>
      </c>
      <c r="F29" s="84">
        <v>43249</v>
      </c>
    </row>
    <row r="30" spans="1:6" ht="26.25" customHeight="1">
      <c r="A30" s="78">
        <v>2</v>
      </c>
      <c r="B30" s="85" t="s">
        <v>37</v>
      </c>
      <c r="C30" s="86" t="s">
        <v>39</v>
      </c>
      <c r="D30" s="80">
        <v>1</v>
      </c>
      <c r="E30" s="80">
        <v>61</v>
      </c>
      <c r="F30" s="84">
        <v>43250</v>
      </c>
    </row>
    <row r="31" spans="1:6" ht="26.25" customHeight="1">
      <c r="A31" s="78"/>
      <c r="B31" s="76" t="s">
        <v>11</v>
      </c>
      <c r="C31" s="78"/>
      <c r="D31" s="47">
        <f>D29+D30</f>
        <v>2</v>
      </c>
      <c r="E31" s="47">
        <f>E29+E30</f>
        <v>110</v>
      </c>
      <c r="F31" s="78"/>
    </row>
    <row r="32" spans="1:6" ht="26.25" customHeight="1">
      <c r="A32" s="47" t="s">
        <v>49</v>
      </c>
      <c r="B32" s="106" t="s">
        <v>104</v>
      </c>
      <c r="C32" s="107"/>
      <c r="D32" s="107"/>
      <c r="E32" s="107"/>
      <c r="F32" s="108"/>
    </row>
    <row r="33" spans="1:6" ht="26.25" customHeight="1">
      <c r="A33" s="78">
        <v>1</v>
      </c>
      <c r="B33" s="85" t="s">
        <v>50</v>
      </c>
      <c r="C33" s="86" t="s">
        <v>51</v>
      </c>
      <c r="D33" s="80">
        <v>3</v>
      </c>
      <c r="E33" s="80">
        <v>32</v>
      </c>
      <c r="F33" s="84" t="s">
        <v>52</v>
      </c>
    </row>
    <row r="34" spans="1:6" ht="26.25" customHeight="1">
      <c r="A34" s="78">
        <v>2</v>
      </c>
      <c r="B34" s="85" t="s">
        <v>50</v>
      </c>
      <c r="C34" s="86" t="s">
        <v>51</v>
      </c>
      <c r="D34" s="80">
        <v>3</v>
      </c>
      <c r="E34" s="80">
        <v>31</v>
      </c>
      <c r="F34" s="84" t="s">
        <v>57</v>
      </c>
    </row>
    <row r="35" spans="1:6" ht="26.25" customHeight="1">
      <c r="A35" s="78"/>
      <c r="B35" s="76" t="s">
        <v>11</v>
      </c>
      <c r="C35" s="78"/>
      <c r="D35" s="47">
        <f>D33+D34</f>
        <v>6</v>
      </c>
      <c r="E35" s="47">
        <f>E33+E34</f>
        <v>63</v>
      </c>
      <c r="F35" s="78"/>
    </row>
    <row r="36" spans="1:6" ht="26.25" customHeight="1">
      <c r="A36" s="47" t="s">
        <v>54</v>
      </c>
      <c r="B36" s="106" t="s">
        <v>105</v>
      </c>
      <c r="C36" s="107"/>
      <c r="D36" s="107"/>
      <c r="E36" s="107"/>
      <c r="F36" s="108"/>
    </row>
    <row r="37" spans="1:6" ht="26.25" customHeight="1">
      <c r="A37" s="78">
        <v>1</v>
      </c>
      <c r="B37" s="85" t="s">
        <v>61</v>
      </c>
      <c r="C37" s="86" t="s">
        <v>62</v>
      </c>
      <c r="D37" s="80">
        <v>2</v>
      </c>
      <c r="E37" s="80">
        <v>26</v>
      </c>
      <c r="F37" s="84" t="s">
        <v>64</v>
      </c>
    </row>
    <row r="38" spans="1:6" ht="26.25" customHeight="1">
      <c r="A38" s="78">
        <v>2</v>
      </c>
      <c r="B38" s="85" t="s">
        <v>61</v>
      </c>
      <c r="C38" s="86" t="s">
        <v>63</v>
      </c>
      <c r="D38" s="80">
        <v>3</v>
      </c>
      <c r="E38" s="80">
        <v>36</v>
      </c>
      <c r="F38" s="84" t="s">
        <v>65</v>
      </c>
    </row>
    <row r="39" spans="1:6" ht="26.25" customHeight="1">
      <c r="A39" s="78">
        <v>3</v>
      </c>
      <c r="B39" s="85" t="s">
        <v>61</v>
      </c>
      <c r="C39" s="86" t="s">
        <v>62</v>
      </c>
      <c r="D39" s="80">
        <v>2</v>
      </c>
      <c r="E39" s="80">
        <v>32</v>
      </c>
      <c r="F39" s="84" t="s">
        <v>66</v>
      </c>
    </row>
    <row r="40" spans="1:6" ht="26.25" customHeight="1">
      <c r="A40" s="78">
        <v>4</v>
      </c>
      <c r="B40" s="85" t="s">
        <v>61</v>
      </c>
      <c r="C40" s="86" t="s">
        <v>67</v>
      </c>
      <c r="D40" s="80">
        <v>3</v>
      </c>
      <c r="E40" s="80">
        <v>19</v>
      </c>
      <c r="F40" s="84" t="s">
        <v>68</v>
      </c>
    </row>
    <row r="41" spans="1:6" ht="26.25" customHeight="1">
      <c r="A41" s="78">
        <v>5</v>
      </c>
      <c r="B41" s="85" t="s">
        <v>93</v>
      </c>
      <c r="C41" s="86" t="s">
        <v>94</v>
      </c>
      <c r="D41" s="80">
        <v>2</v>
      </c>
      <c r="E41" s="80">
        <v>26</v>
      </c>
      <c r="F41" s="84" t="s">
        <v>69</v>
      </c>
    </row>
    <row r="42" spans="1:6" ht="26.25" customHeight="1">
      <c r="A42" s="78"/>
      <c r="B42" s="76" t="s">
        <v>98</v>
      </c>
      <c r="C42" s="78"/>
      <c r="D42" s="47">
        <f>SUM(D37:D41)</f>
        <v>12</v>
      </c>
      <c r="E42" s="47">
        <f>SUM(E37:E41)</f>
        <v>139</v>
      </c>
      <c r="F42" s="78"/>
    </row>
    <row r="43" spans="1:6" ht="26.25" customHeight="1">
      <c r="A43" s="47" t="s">
        <v>70</v>
      </c>
      <c r="B43" s="106" t="s">
        <v>106</v>
      </c>
      <c r="C43" s="107"/>
      <c r="D43" s="107"/>
      <c r="E43" s="107"/>
      <c r="F43" s="108"/>
    </row>
    <row r="44" spans="1:6" ht="26.25" customHeight="1">
      <c r="A44" s="78">
        <v>1</v>
      </c>
      <c r="B44" s="85" t="s">
        <v>58</v>
      </c>
      <c r="C44" s="78" t="s">
        <v>55</v>
      </c>
      <c r="D44" s="80">
        <v>5</v>
      </c>
      <c r="E44" s="80">
        <v>23</v>
      </c>
      <c r="F44" s="84" t="s">
        <v>56</v>
      </c>
    </row>
    <row r="45" spans="1:6" ht="26.25" customHeight="1">
      <c r="A45" s="78">
        <v>2</v>
      </c>
      <c r="B45" s="85" t="s">
        <v>58</v>
      </c>
      <c r="C45" s="78" t="s">
        <v>55</v>
      </c>
      <c r="D45" s="80">
        <v>5</v>
      </c>
      <c r="E45" s="80">
        <v>24</v>
      </c>
      <c r="F45" s="84" t="s">
        <v>114</v>
      </c>
    </row>
    <row r="46" spans="1:6" ht="26.25" customHeight="1">
      <c r="A46" s="78">
        <v>3</v>
      </c>
      <c r="B46" s="85" t="s">
        <v>58</v>
      </c>
      <c r="C46" s="78" t="s">
        <v>115</v>
      </c>
      <c r="D46" s="80">
        <v>5</v>
      </c>
      <c r="E46" s="80">
        <v>29</v>
      </c>
      <c r="F46" s="84" t="s">
        <v>116</v>
      </c>
    </row>
    <row r="47" spans="1:6" ht="26.25" customHeight="1">
      <c r="A47" s="78"/>
      <c r="B47" s="76" t="s">
        <v>81</v>
      </c>
      <c r="C47" s="78"/>
      <c r="D47" s="47">
        <f>D44+D45+D46</f>
        <v>15</v>
      </c>
      <c r="E47" s="47">
        <f>E44+E45+E46</f>
        <v>76</v>
      </c>
      <c r="F47" s="78"/>
    </row>
    <row r="48" spans="1:6" ht="26.25" customHeight="1">
      <c r="A48" s="47" t="s">
        <v>71</v>
      </c>
      <c r="B48" s="106" t="s">
        <v>107</v>
      </c>
      <c r="C48" s="107"/>
      <c r="D48" s="107"/>
      <c r="E48" s="107"/>
      <c r="F48" s="108"/>
    </row>
    <row r="49" spans="1:6" ht="26.25" customHeight="1">
      <c r="A49" s="78">
        <v>1</v>
      </c>
      <c r="B49" s="85" t="s">
        <v>72</v>
      </c>
      <c r="C49" s="78" t="s">
        <v>85</v>
      </c>
      <c r="D49" s="80">
        <v>1</v>
      </c>
      <c r="E49" s="80">
        <v>37</v>
      </c>
      <c r="F49" s="84">
        <v>43311</v>
      </c>
    </row>
    <row r="50" spans="1:6" ht="26.25" customHeight="1">
      <c r="A50" s="78">
        <v>2</v>
      </c>
      <c r="B50" s="85" t="s">
        <v>72</v>
      </c>
      <c r="C50" s="78" t="s">
        <v>85</v>
      </c>
      <c r="D50" s="80">
        <v>1</v>
      </c>
      <c r="E50" s="80">
        <v>40</v>
      </c>
      <c r="F50" s="84">
        <v>43312</v>
      </c>
    </row>
    <row r="51" spans="1:6" ht="26.25" customHeight="1">
      <c r="A51" s="78">
        <v>3</v>
      </c>
      <c r="B51" s="85" t="s">
        <v>72</v>
      </c>
      <c r="C51" s="78" t="s">
        <v>85</v>
      </c>
      <c r="D51" s="80">
        <v>1</v>
      </c>
      <c r="E51" s="80">
        <v>84</v>
      </c>
      <c r="F51" s="84">
        <v>43313</v>
      </c>
    </row>
    <row r="52" spans="1:6" ht="26.25" customHeight="1">
      <c r="A52" s="78">
        <v>4</v>
      </c>
      <c r="B52" s="85" t="s">
        <v>72</v>
      </c>
      <c r="C52" s="78" t="s">
        <v>85</v>
      </c>
      <c r="D52" s="80">
        <v>1</v>
      </c>
      <c r="E52" s="80">
        <v>83</v>
      </c>
      <c r="F52" s="84">
        <v>43314</v>
      </c>
    </row>
    <row r="53" spans="1:6" ht="26.25" customHeight="1">
      <c r="A53" s="78">
        <v>5</v>
      </c>
      <c r="B53" s="85" t="s">
        <v>72</v>
      </c>
      <c r="C53" s="78" t="s">
        <v>85</v>
      </c>
      <c r="D53" s="80">
        <v>1</v>
      </c>
      <c r="E53" s="80">
        <v>74</v>
      </c>
      <c r="F53" s="84">
        <v>43315</v>
      </c>
    </row>
    <row r="54" spans="1:6" ht="26.25" customHeight="1">
      <c r="A54" s="78">
        <v>6</v>
      </c>
      <c r="B54" s="85" t="s">
        <v>72</v>
      </c>
      <c r="C54" s="78" t="s">
        <v>85</v>
      </c>
      <c r="D54" s="80">
        <v>1</v>
      </c>
      <c r="E54" s="80">
        <v>40</v>
      </c>
      <c r="F54" s="84">
        <v>43318</v>
      </c>
    </row>
    <row r="55" spans="1:6" ht="26.25" customHeight="1">
      <c r="A55" s="78">
        <v>7</v>
      </c>
      <c r="B55" s="85" t="s">
        <v>72</v>
      </c>
      <c r="C55" s="78" t="s">
        <v>85</v>
      </c>
      <c r="D55" s="80">
        <v>1</v>
      </c>
      <c r="E55" s="80">
        <v>37</v>
      </c>
      <c r="F55" s="84">
        <v>43319</v>
      </c>
    </row>
    <row r="56" spans="1:6" ht="26.25" customHeight="1">
      <c r="A56" s="78"/>
      <c r="B56" s="76" t="s">
        <v>112</v>
      </c>
      <c r="C56" s="78"/>
      <c r="D56" s="47">
        <f>SUM(D49:D55)</f>
        <v>7</v>
      </c>
      <c r="E56" s="47">
        <f>SUM(E49:E55)</f>
        <v>395</v>
      </c>
      <c r="F56" s="84"/>
    </row>
    <row r="57" spans="1:6" ht="26.25" customHeight="1">
      <c r="A57" s="47" t="s">
        <v>76</v>
      </c>
      <c r="B57" s="106" t="s">
        <v>108</v>
      </c>
      <c r="C57" s="107"/>
      <c r="D57" s="107"/>
      <c r="E57" s="107"/>
      <c r="F57" s="108"/>
    </row>
    <row r="58" spans="1:6" ht="26.25" customHeight="1">
      <c r="A58" s="78">
        <v>1</v>
      </c>
      <c r="B58" s="85" t="s">
        <v>77</v>
      </c>
      <c r="C58" s="86" t="s">
        <v>80</v>
      </c>
      <c r="D58" s="80">
        <v>1</v>
      </c>
      <c r="E58" s="80">
        <v>28</v>
      </c>
      <c r="F58" s="84">
        <v>43300</v>
      </c>
    </row>
    <row r="59" spans="1:6" ht="26.25" customHeight="1">
      <c r="A59" s="78">
        <v>2</v>
      </c>
      <c r="B59" s="85" t="s">
        <v>77</v>
      </c>
      <c r="C59" s="86" t="s">
        <v>80</v>
      </c>
      <c r="D59" s="80">
        <v>1</v>
      </c>
      <c r="E59" s="80">
        <v>29</v>
      </c>
      <c r="F59" s="84">
        <v>43301</v>
      </c>
    </row>
    <row r="60" spans="1:6" ht="26.25" customHeight="1">
      <c r="A60" s="78">
        <v>3</v>
      </c>
      <c r="B60" s="85" t="s">
        <v>77</v>
      </c>
      <c r="C60" s="86" t="s">
        <v>80</v>
      </c>
      <c r="D60" s="80">
        <v>1</v>
      </c>
      <c r="E60" s="80">
        <v>31</v>
      </c>
      <c r="F60" s="84">
        <v>43302</v>
      </c>
    </row>
    <row r="61" spans="1:6" ht="26.25" customHeight="1">
      <c r="A61" s="78"/>
      <c r="B61" s="76" t="s">
        <v>81</v>
      </c>
      <c r="C61" s="78"/>
      <c r="D61" s="47">
        <f>SUM(D58:D60)</f>
        <v>3</v>
      </c>
      <c r="E61" s="47">
        <f>SUM(E58:E60)</f>
        <v>88</v>
      </c>
      <c r="F61" s="84"/>
    </row>
    <row r="62" spans="1:6" ht="26.25" customHeight="1">
      <c r="A62" s="47" t="s">
        <v>82</v>
      </c>
      <c r="B62" s="106" t="s">
        <v>109</v>
      </c>
      <c r="C62" s="107"/>
      <c r="D62" s="107"/>
      <c r="E62" s="107"/>
      <c r="F62" s="108"/>
    </row>
    <row r="63" spans="1:6" ht="26.25" customHeight="1">
      <c r="A63" s="78">
        <v>1</v>
      </c>
      <c r="B63" s="85" t="s">
        <v>79</v>
      </c>
      <c r="C63" s="78" t="s">
        <v>78</v>
      </c>
      <c r="D63" s="80">
        <v>1</v>
      </c>
      <c r="E63" s="80">
        <v>34</v>
      </c>
      <c r="F63" s="84">
        <v>43304</v>
      </c>
    </row>
    <row r="64" spans="1:6" ht="26.25" customHeight="1">
      <c r="A64" s="78">
        <v>2</v>
      </c>
      <c r="B64" s="85" t="s">
        <v>79</v>
      </c>
      <c r="C64" s="78" t="s">
        <v>78</v>
      </c>
      <c r="D64" s="80">
        <v>1</v>
      </c>
      <c r="E64" s="80">
        <v>33</v>
      </c>
      <c r="F64" s="84">
        <v>43305</v>
      </c>
    </row>
    <row r="65" spans="1:6" ht="26.25" customHeight="1">
      <c r="A65" s="78">
        <v>3</v>
      </c>
      <c r="B65" s="85" t="s">
        <v>79</v>
      </c>
      <c r="C65" s="78" t="s">
        <v>78</v>
      </c>
      <c r="D65" s="80">
        <v>1</v>
      </c>
      <c r="E65" s="80">
        <v>35</v>
      </c>
      <c r="F65" s="84">
        <v>43306</v>
      </c>
    </row>
    <row r="66" spans="1:6" ht="26.25" customHeight="1">
      <c r="A66" s="78"/>
      <c r="B66" s="76" t="s">
        <v>81</v>
      </c>
      <c r="C66" s="78"/>
      <c r="D66" s="47">
        <f t="shared" ref="D66:E66" si="0">SUM(D63:D65)</f>
        <v>3</v>
      </c>
      <c r="E66" s="47">
        <f t="shared" si="0"/>
        <v>102</v>
      </c>
      <c r="F66" s="84"/>
    </row>
    <row r="67" spans="1:6" ht="26.25" customHeight="1">
      <c r="A67" s="47" t="s">
        <v>83</v>
      </c>
      <c r="B67" s="106" t="s">
        <v>110</v>
      </c>
      <c r="C67" s="107"/>
      <c r="D67" s="107"/>
      <c r="E67" s="107"/>
      <c r="F67" s="108"/>
    </row>
    <row r="68" spans="1:6" ht="26.25" customHeight="1">
      <c r="A68" s="78">
        <v>1</v>
      </c>
      <c r="B68" s="85" t="s">
        <v>73</v>
      </c>
      <c r="C68" s="78" t="s">
        <v>75</v>
      </c>
      <c r="D68" s="80">
        <v>3</v>
      </c>
      <c r="E68" s="80">
        <v>69</v>
      </c>
      <c r="F68" s="84" t="s">
        <v>74</v>
      </c>
    </row>
    <row r="69" spans="1:6" s="87" customFormat="1" ht="26.25" customHeight="1">
      <c r="A69" s="78"/>
      <c r="B69" s="76" t="s">
        <v>14</v>
      </c>
      <c r="C69" s="78"/>
      <c r="D69" s="47">
        <f>SUM(D68:D68)</f>
        <v>3</v>
      </c>
      <c r="E69" s="47">
        <f>SUM(E68)</f>
        <v>69</v>
      </c>
      <c r="F69" s="84"/>
    </row>
    <row r="70" spans="1:6" s="87" customFormat="1" ht="26.25" customHeight="1">
      <c r="A70" s="47" t="s">
        <v>111</v>
      </c>
      <c r="B70" s="106" t="s">
        <v>96</v>
      </c>
      <c r="C70" s="107"/>
      <c r="D70" s="107"/>
      <c r="E70" s="107"/>
      <c r="F70" s="108"/>
    </row>
    <row r="71" spans="1:6" s="87" customFormat="1" ht="26.25" customHeight="1">
      <c r="A71" s="78">
        <v>1</v>
      </c>
      <c r="B71" s="85" t="s">
        <v>95</v>
      </c>
      <c r="C71" s="78" t="s">
        <v>97</v>
      </c>
      <c r="D71" s="78">
        <v>1</v>
      </c>
      <c r="E71" s="78">
        <v>51</v>
      </c>
      <c r="F71" s="84">
        <v>43325</v>
      </c>
    </row>
    <row r="72" spans="1:6" ht="26.25" customHeight="1">
      <c r="A72" s="78">
        <v>2</v>
      </c>
      <c r="B72" s="85" t="s">
        <v>95</v>
      </c>
      <c r="C72" s="78" t="s">
        <v>97</v>
      </c>
      <c r="D72" s="80">
        <v>1</v>
      </c>
      <c r="E72" s="80">
        <v>41</v>
      </c>
      <c r="F72" s="84">
        <v>43326</v>
      </c>
    </row>
    <row r="73" spans="1:6" ht="26.25" customHeight="1">
      <c r="A73" s="78">
        <v>3</v>
      </c>
      <c r="B73" s="85" t="s">
        <v>95</v>
      </c>
      <c r="C73" s="78" t="s">
        <v>97</v>
      </c>
      <c r="D73" s="78">
        <v>1</v>
      </c>
      <c r="E73" s="78">
        <v>51</v>
      </c>
      <c r="F73" s="84">
        <v>43328</v>
      </c>
    </row>
    <row r="74" spans="1:6" s="89" customFormat="1" ht="26.25" customHeight="1">
      <c r="A74" s="78"/>
      <c r="B74" s="76" t="s">
        <v>81</v>
      </c>
      <c r="C74" s="78"/>
      <c r="D74" s="47">
        <f>SUM(D71:D73)</f>
        <v>3</v>
      </c>
      <c r="E74" s="47">
        <f>SUM(E71:E73)</f>
        <v>143</v>
      </c>
      <c r="F74" s="84"/>
    </row>
    <row r="75" spans="1:6" s="89" customFormat="1" ht="26.25" customHeight="1">
      <c r="A75" s="88" t="s">
        <v>119</v>
      </c>
      <c r="B75" s="106" t="s">
        <v>117</v>
      </c>
      <c r="C75" s="107"/>
      <c r="D75" s="107"/>
      <c r="E75" s="107"/>
      <c r="F75" s="108"/>
    </row>
    <row r="76" spans="1:6" s="89" customFormat="1" ht="26.25" customHeight="1">
      <c r="A76" s="97">
        <v>1</v>
      </c>
      <c r="B76" s="85" t="s">
        <v>118</v>
      </c>
      <c r="C76" s="78" t="s">
        <v>115</v>
      </c>
      <c r="D76" s="80">
        <v>2</v>
      </c>
      <c r="E76" s="81">
        <v>19</v>
      </c>
      <c r="F76" s="98" t="s">
        <v>120</v>
      </c>
    </row>
    <row r="77" spans="1:6" s="89" customFormat="1" ht="26.25" customHeight="1">
      <c r="A77" s="78"/>
      <c r="B77" s="90" t="s">
        <v>14</v>
      </c>
      <c r="C77" s="80"/>
      <c r="D77" s="81">
        <f>SUM(D76:D76)</f>
        <v>2</v>
      </c>
      <c r="E77" s="81">
        <f>SUM(E76:E76)</f>
        <v>19</v>
      </c>
      <c r="F77" s="91"/>
    </row>
    <row r="78" spans="1:6" s="89" customFormat="1" ht="26.25" customHeight="1">
      <c r="A78" s="88" t="s">
        <v>121</v>
      </c>
      <c r="B78" s="106" t="s">
        <v>122</v>
      </c>
      <c r="C78" s="107"/>
      <c r="D78" s="107"/>
      <c r="E78" s="107"/>
      <c r="F78" s="108"/>
    </row>
    <row r="79" spans="1:6" s="89" customFormat="1" ht="26.25" customHeight="1">
      <c r="A79" s="97">
        <v>1</v>
      </c>
      <c r="B79" s="85" t="s">
        <v>123</v>
      </c>
      <c r="C79" s="78" t="s">
        <v>124</v>
      </c>
      <c r="D79" s="80">
        <v>3</v>
      </c>
      <c r="E79" s="81">
        <v>28</v>
      </c>
      <c r="F79" s="98" t="s">
        <v>126</v>
      </c>
    </row>
    <row r="80" spans="1:6" s="89" customFormat="1" ht="26.25" customHeight="1">
      <c r="A80" s="97">
        <v>2</v>
      </c>
      <c r="B80" s="85" t="s">
        <v>123</v>
      </c>
      <c r="C80" s="78" t="s">
        <v>124</v>
      </c>
      <c r="D80" s="80">
        <v>3</v>
      </c>
      <c r="E80" s="81">
        <v>24</v>
      </c>
      <c r="F80" s="98" t="s">
        <v>125</v>
      </c>
    </row>
    <row r="81" spans="1:6" s="89" customFormat="1" ht="26.25" customHeight="1">
      <c r="A81" s="97">
        <v>3</v>
      </c>
      <c r="B81" s="85" t="s">
        <v>123</v>
      </c>
      <c r="C81" s="78" t="s">
        <v>124</v>
      </c>
      <c r="D81" s="80">
        <v>3</v>
      </c>
      <c r="E81" s="81">
        <v>28</v>
      </c>
      <c r="F81" s="98" t="s">
        <v>127</v>
      </c>
    </row>
    <row r="82" spans="1:6" s="89" customFormat="1" ht="26.25" customHeight="1">
      <c r="A82" s="66">
        <v>4</v>
      </c>
      <c r="B82" s="51" t="s">
        <v>123</v>
      </c>
      <c r="C82" s="55" t="s">
        <v>124</v>
      </c>
      <c r="D82" s="53">
        <v>3</v>
      </c>
      <c r="E82" s="65">
        <v>32</v>
      </c>
      <c r="F82" s="67" t="s">
        <v>148</v>
      </c>
    </row>
    <row r="83" spans="1:6" s="89" customFormat="1" ht="26.25" customHeight="1">
      <c r="A83" s="66">
        <v>5</v>
      </c>
      <c r="B83" s="51" t="s">
        <v>123</v>
      </c>
      <c r="C83" s="55" t="s">
        <v>124</v>
      </c>
      <c r="D83" s="53">
        <v>3</v>
      </c>
      <c r="E83" s="65">
        <v>30</v>
      </c>
      <c r="F83" s="67" t="s">
        <v>149</v>
      </c>
    </row>
    <row r="84" spans="1:6" s="89" customFormat="1" ht="26.25" customHeight="1">
      <c r="A84" s="78"/>
      <c r="B84" s="90" t="s">
        <v>98</v>
      </c>
      <c r="C84" s="80"/>
      <c r="D84" s="81">
        <f>D79+D80+D81+D82+D83</f>
        <v>15</v>
      </c>
      <c r="E84" s="81">
        <f>E79+E80+E81+E82+E83</f>
        <v>142</v>
      </c>
      <c r="F84" s="91"/>
    </row>
    <row r="85" spans="1:6" s="89" customFormat="1" ht="26.25" customHeight="1">
      <c r="A85" s="88" t="s">
        <v>130</v>
      </c>
      <c r="B85" s="106" t="s">
        <v>128</v>
      </c>
      <c r="C85" s="107"/>
      <c r="D85" s="107"/>
      <c r="E85" s="107"/>
      <c r="F85" s="108"/>
    </row>
    <row r="86" spans="1:6" s="89" customFormat="1" ht="26.25" customHeight="1">
      <c r="A86" s="78">
        <v>1</v>
      </c>
      <c r="B86" s="85" t="s">
        <v>129</v>
      </c>
      <c r="C86" s="86" t="s">
        <v>132</v>
      </c>
      <c r="D86" s="80">
        <v>3</v>
      </c>
      <c r="E86" s="80">
        <v>30</v>
      </c>
      <c r="F86" s="98" t="s">
        <v>127</v>
      </c>
    </row>
    <row r="87" spans="1:6" ht="26.25" customHeight="1">
      <c r="A87" s="97"/>
      <c r="B87" s="90" t="s">
        <v>14</v>
      </c>
      <c r="C87" s="86"/>
      <c r="D87" s="81">
        <f>SUM(D86:D86)</f>
        <v>3</v>
      </c>
      <c r="E87" s="81">
        <f>SUM(E86:E86)</f>
        <v>30</v>
      </c>
      <c r="F87" s="98"/>
    </row>
    <row r="88" spans="1:6" ht="26.25" customHeight="1">
      <c r="A88" s="47" t="s">
        <v>140</v>
      </c>
      <c r="B88" s="106" t="s">
        <v>131</v>
      </c>
      <c r="C88" s="107"/>
      <c r="D88" s="107"/>
      <c r="E88" s="107"/>
      <c r="F88" s="108"/>
    </row>
    <row r="89" spans="1:6" ht="39.75" customHeight="1">
      <c r="A89" s="78">
        <v>1</v>
      </c>
      <c r="B89" s="85" t="s">
        <v>134</v>
      </c>
      <c r="C89" s="78" t="s">
        <v>133</v>
      </c>
      <c r="D89" s="80">
        <v>2</v>
      </c>
      <c r="E89" s="80">
        <v>54</v>
      </c>
      <c r="F89" s="84" t="s">
        <v>135</v>
      </c>
    </row>
    <row r="90" spans="1:6" ht="39.75" customHeight="1">
      <c r="A90" s="78">
        <v>2</v>
      </c>
      <c r="B90" s="85" t="s">
        <v>134</v>
      </c>
      <c r="C90" s="78" t="s">
        <v>133</v>
      </c>
      <c r="D90" s="80">
        <v>2</v>
      </c>
      <c r="E90" s="80">
        <v>41</v>
      </c>
      <c r="F90" s="84" t="s">
        <v>136</v>
      </c>
    </row>
    <row r="91" spans="1:6" ht="39.75" customHeight="1">
      <c r="A91" s="78">
        <v>3</v>
      </c>
      <c r="B91" s="85" t="s">
        <v>134</v>
      </c>
      <c r="C91" s="78" t="s">
        <v>133</v>
      </c>
      <c r="D91" s="80">
        <v>2</v>
      </c>
      <c r="E91" s="80">
        <v>53</v>
      </c>
      <c r="F91" s="84" t="s">
        <v>137</v>
      </c>
    </row>
    <row r="92" spans="1:6" ht="39.75" customHeight="1">
      <c r="A92" s="78">
        <v>4</v>
      </c>
      <c r="B92" s="85" t="s">
        <v>134</v>
      </c>
      <c r="C92" s="78" t="s">
        <v>133</v>
      </c>
      <c r="D92" s="80">
        <v>2</v>
      </c>
      <c r="E92" s="80">
        <v>44</v>
      </c>
      <c r="F92" s="84" t="s">
        <v>138</v>
      </c>
    </row>
    <row r="93" spans="1:6" ht="24.75" customHeight="1">
      <c r="A93" s="78"/>
      <c r="B93" s="76" t="s">
        <v>139</v>
      </c>
      <c r="C93" s="78"/>
      <c r="D93" s="47">
        <f>SUM(D89:D92)</f>
        <v>8</v>
      </c>
      <c r="E93" s="47">
        <f>SUM(E89:E92)</f>
        <v>192</v>
      </c>
      <c r="F93" s="84"/>
    </row>
    <row r="94" spans="1:6" ht="26.25" customHeight="1">
      <c r="A94" s="47" t="s">
        <v>144</v>
      </c>
      <c r="B94" s="106" t="s">
        <v>181</v>
      </c>
      <c r="C94" s="107"/>
      <c r="D94" s="107"/>
      <c r="E94" s="107"/>
      <c r="F94" s="108"/>
    </row>
    <row r="95" spans="1:6" ht="26.25" customHeight="1">
      <c r="A95" s="55">
        <v>1</v>
      </c>
      <c r="B95" s="51" t="s">
        <v>163</v>
      </c>
      <c r="C95" s="55" t="s">
        <v>164</v>
      </c>
      <c r="D95" s="53">
        <v>1</v>
      </c>
      <c r="E95" s="53">
        <v>78</v>
      </c>
      <c r="F95" s="54">
        <v>43378</v>
      </c>
    </row>
    <row r="96" spans="1:6" s="87" customFormat="1" ht="24" customHeight="1">
      <c r="A96" s="78"/>
      <c r="B96" s="76" t="s">
        <v>14</v>
      </c>
      <c r="C96" s="78"/>
      <c r="D96" s="47">
        <f>D95</f>
        <v>1</v>
      </c>
      <c r="E96" s="47">
        <f>E95</f>
        <v>78</v>
      </c>
      <c r="F96" s="84"/>
    </row>
    <row r="97" spans="1:6" ht="26.25" customHeight="1">
      <c r="A97" s="47" t="s">
        <v>165</v>
      </c>
      <c r="B97" s="106" t="s">
        <v>172</v>
      </c>
      <c r="C97" s="107"/>
      <c r="D97" s="107"/>
      <c r="E97" s="107"/>
      <c r="F97" s="108"/>
    </row>
    <row r="98" spans="1:6" ht="26.25" customHeight="1">
      <c r="A98" s="55">
        <v>1</v>
      </c>
      <c r="B98" s="51" t="s">
        <v>166</v>
      </c>
      <c r="C98" s="55" t="s">
        <v>167</v>
      </c>
      <c r="D98" s="53">
        <v>2</v>
      </c>
      <c r="E98" s="53">
        <v>31</v>
      </c>
      <c r="F98" s="54" t="s">
        <v>168</v>
      </c>
    </row>
    <row r="99" spans="1:6" s="87" customFormat="1" ht="24" customHeight="1">
      <c r="A99" s="78"/>
      <c r="B99" s="76" t="s">
        <v>14</v>
      </c>
      <c r="C99" s="78"/>
      <c r="D99" s="47">
        <f>D98</f>
        <v>2</v>
      </c>
      <c r="E99" s="47">
        <f>E98</f>
        <v>31</v>
      </c>
      <c r="F99" s="84"/>
    </row>
    <row r="100" spans="1:6" ht="26.25" customHeight="1">
      <c r="A100" s="47" t="s">
        <v>170</v>
      </c>
      <c r="B100" s="106" t="s">
        <v>175</v>
      </c>
      <c r="C100" s="107"/>
      <c r="D100" s="107"/>
      <c r="E100" s="107"/>
      <c r="F100" s="108"/>
    </row>
    <row r="101" spans="1:6" ht="26.25" customHeight="1">
      <c r="A101" s="55">
        <v>1</v>
      </c>
      <c r="B101" s="51" t="s">
        <v>174</v>
      </c>
      <c r="C101" s="55" t="s">
        <v>173</v>
      </c>
      <c r="D101" s="53">
        <v>2</v>
      </c>
      <c r="E101" s="53">
        <v>52</v>
      </c>
      <c r="F101" s="54" t="s">
        <v>169</v>
      </c>
    </row>
    <row r="102" spans="1:6" s="87" customFormat="1" ht="24" customHeight="1">
      <c r="A102" s="78"/>
      <c r="B102" s="76" t="s">
        <v>14</v>
      </c>
      <c r="C102" s="78"/>
      <c r="D102" s="47">
        <f>D101</f>
        <v>2</v>
      </c>
      <c r="E102" s="47">
        <f>E101</f>
        <v>52</v>
      </c>
      <c r="F102" s="84"/>
    </row>
    <row r="103" spans="1:6" ht="26.25" customHeight="1">
      <c r="A103" s="47" t="s">
        <v>171</v>
      </c>
      <c r="B103" s="106" t="s">
        <v>150</v>
      </c>
      <c r="C103" s="107"/>
      <c r="D103" s="107"/>
      <c r="E103" s="107"/>
      <c r="F103" s="108"/>
    </row>
    <row r="104" spans="1:6" ht="26.25" customHeight="1">
      <c r="A104" s="55">
        <v>1</v>
      </c>
      <c r="B104" s="51" t="s">
        <v>155</v>
      </c>
      <c r="C104" s="55" t="s">
        <v>160</v>
      </c>
      <c r="D104" s="53">
        <v>2</v>
      </c>
      <c r="E104" s="53">
        <v>58</v>
      </c>
      <c r="F104" s="54" t="s">
        <v>159</v>
      </c>
    </row>
    <row r="105" spans="1:6" ht="26.25" customHeight="1">
      <c r="A105" s="55">
        <v>2</v>
      </c>
      <c r="B105" s="51" t="s">
        <v>156</v>
      </c>
      <c r="C105" s="55" t="s">
        <v>161</v>
      </c>
      <c r="D105" s="53">
        <v>1</v>
      </c>
      <c r="E105" s="53">
        <v>23</v>
      </c>
      <c r="F105" s="54">
        <v>43399</v>
      </c>
    </row>
    <row r="106" spans="1:6" ht="26.25" customHeight="1">
      <c r="A106" s="55">
        <v>3</v>
      </c>
      <c r="B106" s="51" t="s">
        <v>154</v>
      </c>
      <c r="C106" s="55" t="s">
        <v>157</v>
      </c>
      <c r="D106" s="53">
        <v>1</v>
      </c>
      <c r="E106" s="53">
        <v>47</v>
      </c>
      <c r="F106" s="54">
        <v>43402</v>
      </c>
    </row>
    <row r="107" spans="1:6" ht="26.25" customHeight="1">
      <c r="A107" s="55">
        <v>4</v>
      </c>
      <c r="B107" s="51" t="s">
        <v>152</v>
      </c>
      <c r="C107" s="55" t="s">
        <v>151</v>
      </c>
      <c r="D107" s="53">
        <v>1</v>
      </c>
      <c r="E107" s="53">
        <v>46</v>
      </c>
      <c r="F107" s="54">
        <v>43403</v>
      </c>
    </row>
    <row r="108" spans="1:6" s="87" customFormat="1" ht="24" customHeight="1">
      <c r="A108" s="78"/>
      <c r="B108" s="76" t="s">
        <v>139</v>
      </c>
      <c r="C108" s="78"/>
      <c r="D108" s="47">
        <f>D104+D105+D106+D107</f>
        <v>5</v>
      </c>
      <c r="E108" s="47">
        <f>E104+E105+E106+E107</f>
        <v>174</v>
      </c>
      <c r="F108" s="84"/>
    </row>
    <row r="109" spans="1:6" ht="26.25" customHeight="1">
      <c r="A109" s="101" t="s">
        <v>176</v>
      </c>
      <c r="B109" s="120" t="s">
        <v>177</v>
      </c>
      <c r="C109" s="121"/>
      <c r="D109" s="121"/>
      <c r="E109" s="121"/>
      <c r="F109" s="122"/>
    </row>
    <row r="110" spans="1:6" ht="26.25" customHeight="1">
      <c r="A110" s="55">
        <v>1</v>
      </c>
      <c r="B110" s="51" t="s">
        <v>179</v>
      </c>
      <c r="C110" s="55" t="s">
        <v>178</v>
      </c>
      <c r="D110" s="53">
        <v>2</v>
      </c>
      <c r="E110" s="53">
        <v>40</v>
      </c>
      <c r="F110" s="54" t="s">
        <v>168</v>
      </c>
    </row>
    <row r="111" spans="1:6" ht="26.25" customHeight="1">
      <c r="A111" s="78"/>
      <c r="B111" s="76" t="s">
        <v>14</v>
      </c>
      <c r="C111" s="78"/>
      <c r="D111" s="47">
        <f>SUM(D110:D110)</f>
        <v>2</v>
      </c>
      <c r="E111" s="47">
        <f>SUM(E110:E110)</f>
        <v>40</v>
      </c>
      <c r="F111" s="84"/>
    </row>
    <row r="112" spans="1:6" ht="24" customHeight="1">
      <c r="A112" s="92"/>
      <c r="B112" s="93" t="s">
        <v>46</v>
      </c>
      <c r="C112" s="92"/>
      <c r="D112" s="94">
        <f>D111+D108+D102+D99+D96+D93+D87+D84+D77+D74+D69+D66+D61+D56+D47+D42+D35+D31+D27+D23+D19+D15+D11</f>
        <v>123</v>
      </c>
      <c r="E112" s="94">
        <f>E111+E108+E102+E99+E96+E93+E87+E84+E77+E74+E69+E66+E61+E56+E47+E42+E35+E31+E27+E23+E19+E15+E11</f>
        <v>2331</v>
      </c>
      <c r="F112" s="92"/>
    </row>
  </sheetData>
  <mergeCells count="29">
    <mergeCell ref="B109:F109"/>
    <mergeCell ref="B97:F97"/>
    <mergeCell ref="B94:F94"/>
    <mergeCell ref="B100:F100"/>
    <mergeCell ref="B103:F103"/>
    <mergeCell ref="A12:F12"/>
    <mergeCell ref="B13:F13"/>
    <mergeCell ref="B16:F16"/>
    <mergeCell ref="B20:F20"/>
    <mergeCell ref="A1:F1"/>
    <mergeCell ref="A2:F2"/>
    <mergeCell ref="A3:F3"/>
    <mergeCell ref="A4:F4"/>
    <mergeCell ref="A7:F7"/>
    <mergeCell ref="B8:F8"/>
    <mergeCell ref="B78:F78"/>
    <mergeCell ref="B85:F85"/>
    <mergeCell ref="B88:F88"/>
    <mergeCell ref="B32:F32"/>
    <mergeCell ref="B36:F36"/>
    <mergeCell ref="B43:F43"/>
    <mergeCell ref="B48:F48"/>
    <mergeCell ref="B57:F57"/>
    <mergeCell ref="B62:F62"/>
    <mergeCell ref="B28:F28"/>
    <mergeCell ref="B24:F24"/>
    <mergeCell ref="B67:F67"/>
    <mergeCell ref="B70:F70"/>
    <mergeCell ref="B75:F75"/>
  </mergeCells>
  <printOptions horizontalCentered="1"/>
  <pageMargins left="0.19685039370078741" right="0" top="0.19685039370078741" bottom="0.44" header="0" footer="0"/>
  <pageSetup paperSize="9" scale="95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pane ySplit="5" topLeftCell="A6" activePane="bottomLeft" state="frozen"/>
      <selection pane="bottomLeft" activeCell="I81" sqref="I81"/>
    </sheetView>
  </sheetViews>
  <sheetFormatPr defaultRowHeight="15"/>
  <cols>
    <col min="1" max="1" width="3.5703125" style="68" bestFit="1" customWidth="1"/>
    <col min="2" max="2" width="30.28515625" style="68" customWidth="1"/>
    <col min="3" max="3" width="24.5703125" style="68" customWidth="1"/>
    <col min="4" max="4" width="10.28515625" style="68" bestFit="1" customWidth="1"/>
    <col min="5" max="5" width="11.5703125" style="68" customWidth="1"/>
    <col min="6" max="6" width="19.5703125" style="95" customWidth="1"/>
    <col min="7" max="16384" width="9.140625" style="68"/>
  </cols>
  <sheetData>
    <row r="1" spans="1:6" ht="42.75" customHeight="1">
      <c r="A1" s="112" t="s">
        <v>7</v>
      </c>
      <c r="B1" s="113"/>
      <c r="C1" s="113"/>
      <c r="D1" s="113"/>
      <c r="E1" s="113"/>
      <c r="F1" s="113"/>
    </row>
    <row r="2" spans="1:6" ht="16.5" customHeight="1">
      <c r="A2" s="114" t="s">
        <v>6</v>
      </c>
      <c r="B2" s="114"/>
      <c r="C2" s="114"/>
      <c r="D2" s="114"/>
      <c r="E2" s="114"/>
      <c r="F2" s="114"/>
    </row>
    <row r="3" spans="1:6" ht="18.75" customHeight="1">
      <c r="A3" s="115" t="s">
        <v>8</v>
      </c>
      <c r="B3" s="115"/>
      <c r="C3" s="115"/>
      <c r="D3" s="115"/>
      <c r="E3" s="115"/>
      <c r="F3" s="115"/>
    </row>
    <row r="4" spans="1:6" ht="20.25" customHeight="1">
      <c r="A4" s="115" t="s">
        <v>141</v>
      </c>
      <c r="B4" s="115"/>
      <c r="C4" s="115"/>
      <c r="D4" s="115"/>
      <c r="E4" s="115"/>
      <c r="F4" s="115"/>
    </row>
    <row r="5" spans="1:6" ht="27.75" customHeight="1">
      <c r="A5" s="69" t="s">
        <v>0</v>
      </c>
      <c r="B5" s="69" t="s">
        <v>1</v>
      </c>
      <c r="C5" s="69" t="s">
        <v>2</v>
      </c>
      <c r="D5" s="69" t="s">
        <v>3</v>
      </c>
      <c r="E5" s="69" t="s">
        <v>4</v>
      </c>
      <c r="F5" s="69" t="s">
        <v>5</v>
      </c>
    </row>
    <row r="6" spans="1:6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</row>
    <row r="7" spans="1:6">
      <c r="A7" s="119" t="s">
        <v>12</v>
      </c>
      <c r="B7" s="119"/>
      <c r="C7" s="119"/>
      <c r="D7" s="119"/>
      <c r="E7" s="119"/>
      <c r="F7" s="119"/>
    </row>
    <row r="8" spans="1:6" ht="18" customHeight="1">
      <c r="A8" s="69" t="s">
        <v>9</v>
      </c>
      <c r="B8" s="110" t="s">
        <v>99</v>
      </c>
      <c r="C8" s="110"/>
      <c r="D8" s="110"/>
      <c r="E8" s="110"/>
      <c r="F8" s="110"/>
    </row>
    <row r="9" spans="1:6" s="75" customFormat="1" ht="18.75" customHeight="1">
      <c r="A9" s="71">
        <v>1</v>
      </c>
      <c r="B9" s="72" t="s">
        <v>22</v>
      </c>
      <c r="C9" s="73" t="s">
        <v>13</v>
      </c>
      <c r="D9" s="73">
        <v>41</v>
      </c>
      <c r="E9" s="73">
        <v>0</v>
      </c>
      <c r="F9" s="74"/>
    </row>
    <row r="10" spans="1:6" s="75" customFormat="1" ht="18" customHeight="1">
      <c r="A10" s="71">
        <v>2</v>
      </c>
      <c r="B10" s="72" t="s">
        <v>21</v>
      </c>
      <c r="C10" s="73" t="s">
        <v>13</v>
      </c>
      <c r="D10" s="73">
        <v>55</v>
      </c>
      <c r="E10" s="73">
        <v>0</v>
      </c>
      <c r="F10" s="74"/>
    </row>
    <row r="11" spans="1:6" s="75" customFormat="1" ht="15.75" customHeight="1">
      <c r="A11" s="71"/>
      <c r="B11" s="76" t="s">
        <v>23</v>
      </c>
      <c r="C11" s="73"/>
      <c r="D11" s="73"/>
      <c r="E11" s="77">
        <f>SUM(E9:E10)</f>
        <v>0</v>
      </c>
      <c r="F11" s="74"/>
    </row>
    <row r="12" spans="1:6" ht="18.75" customHeight="1">
      <c r="A12" s="111" t="s">
        <v>10</v>
      </c>
      <c r="B12" s="111"/>
      <c r="C12" s="111"/>
      <c r="D12" s="111"/>
      <c r="E12" s="111"/>
      <c r="F12" s="111"/>
    </row>
    <row r="13" spans="1:6" ht="33.75" customHeight="1">
      <c r="A13" s="47" t="s">
        <v>9</v>
      </c>
      <c r="B13" s="109" t="s">
        <v>100</v>
      </c>
      <c r="C13" s="109"/>
      <c r="D13" s="109"/>
      <c r="E13" s="109"/>
      <c r="F13" s="109"/>
    </row>
    <row r="14" spans="1:6" ht="28.5" customHeight="1">
      <c r="A14" s="78">
        <v>1</v>
      </c>
      <c r="B14" s="79" t="s">
        <v>27</v>
      </c>
      <c r="C14" s="78" t="s">
        <v>28</v>
      </c>
      <c r="D14" s="78">
        <v>3</v>
      </c>
      <c r="E14" s="78">
        <v>18</v>
      </c>
      <c r="F14" s="78" t="s">
        <v>29</v>
      </c>
    </row>
    <row r="15" spans="1:6">
      <c r="A15" s="78"/>
      <c r="B15" s="76" t="s">
        <v>14</v>
      </c>
      <c r="C15" s="80"/>
      <c r="D15" s="81">
        <v>3</v>
      </c>
      <c r="E15" s="81">
        <v>18</v>
      </c>
      <c r="F15" s="82"/>
    </row>
    <row r="16" spans="1:6" ht="32.25" customHeight="1">
      <c r="A16" s="47" t="s">
        <v>15</v>
      </c>
      <c r="B16" s="109" t="s">
        <v>101</v>
      </c>
      <c r="C16" s="109"/>
      <c r="D16" s="109"/>
      <c r="E16" s="109"/>
      <c r="F16" s="109"/>
    </row>
    <row r="17" spans="1:6" ht="28.5" customHeight="1">
      <c r="A17" s="78">
        <v>1</v>
      </c>
      <c r="B17" s="79" t="s">
        <v>24</v>
      </c>
      <c r="C17" s="78" t="s">
        <v>19</v>
      </c>
      <c r="D17" s="78">
        <v>3</v>
      </c>
      <c r="E17" s="78">
        <v>21</v>
      </c>
      <c r="F17" s="78" t="s">
        <v>25</v>
      </c>
    </row>
    <row r="18" spans="1:6" ht="28.5" customHeight="1">
      <c r="A18" s="78">
        <v>2</v>
      </c>
      <c r="B18" s="79" t="s">
        <v>24</v>
      </c>
      <c r="C18" s="78" t="s">
        <v>19</v>
      </c>
      <c r="D18" s="78">
        <v>3</v>
      </c>
      <c r="E18" s="78">
        <v>26</v>
      </c>
      <c r="F18" s="78" t="s">
        <v>26</v>
      </c>
    </row>
    <row r="19" spans="1:6">
      <c r="A19" s="83"/>
      <c r="B19" s="76" t="s">
        <v>11</v>
      </c>
      <c r="C19" s="83"/>
      <c r="D19" s="70">
        <v>6</v>
      </c>
      <c r="E19" s="47">
        <f>SUM(E17:E18)</f>
        <v>47</v>
      </c>
      <c r="F19" s="83"/>
    </row>
    <row r="20" spans="1:6" ht="30.75" customHeight="1">
      <c r="A20" s="47" t="s">
        <v>16</v>
      </c>
      <c r="B20" s="109" t="s">
        <v>102</v>
      </c>
      <c r="C20" s="109"/>
      <c r="D20" s="109"/>
      <c r="E20" s="109"/>
      <c r="F20" s="109"/>
    </row>
    <row r="21" spans="1:6" ht="25.5">
      <c r="A21" s="78">
        <v>1</v>
      </c>
      <c r="B21" s="79" t="s">
        <v>30</v>
      </c>
      <c r="C21" s="78" t="s">
        <v>31</v>
      </c>
      <c r="D21" s="78">
        <v>8</v>
      </c>
      <c r="E21" s="78">
        <v>29</v>
      </c>
      <c r="F21" s="78" t="s">
        <v>32</v>
      </c>
    </row>
    <row r="22" spans="1:6">
      <c r="A22" s="78"/>
      <c r="B22" s="76" t="s">
        <v>14</v>
      </c>
      <c r="C22" s="80"/>
      <c r="D22" s="81">
        <v>8</v>
      </c>
      <c r="E22" s="81">
        <v>29</v>
      </c>
      <c r="F22" s="82"/>
    </row>
    <row r="23" spans="1:6" ht="38.25" customHeight="1">
      <c r="A23" s="47" t="s">
        <v>17</v>
      </c>
      <c r="B23" s="109" t="s">
        <v>113</v>
      </c>
      <c r="C23" s="109"/>
      <c r="D23" s="109"/>
      <c r="E23" s="109"/>
      <c r="F23" s="109"/>
    </row>
    <row r="24" spans="1:6" ht="38.25">
      <c r="A24" s="78">
        <v>1</v>
      </c>
      <c r="B24" s="79" t="s">
        <v>34</v>
      </c>
      <c r="C24" s="78" t="s">
        <v>33</v>
      </c>
      <c r="D24" s="78">
        <v>1</v>
      </c>
      <c r="E24" s="78">
        <v>44</v>
      </c>
      <c r="F24" s="84">
        <v>43242</v>
      </c>
    </row>
    <row r="25" spans="1:6" ht="25.5">
      <c r="A25" s="78">
        <v>2</v>
      </c>
      <c r="B25" s="79" t="s">
        <v>35</v>
      </c>
      <c r="C25" s="78" t="s">
        <v>40</v>
      </c>
      <c r="D25" s="78">
        <v>3</v>
      </c>
      <c r="E25" s="78">
        <v>220</v>
      </c>
      <c r="F25" s="78" t="s">
        <v>36</v>
      </c>
    </row>
    <row r="26" spans="1:6">
      <c r="A26" s="78"/>
      <c r="B26" s="76" t="s">
        <v>11</v>
      </c>
      <c r="C26" s="80"/>
      <c r="D26" s="81">
        <v>4</v>
      </c>
      <c r="E26" s="81">
        <f>SUM(E24+E25)</f>
        <v>264</v>
      </c>
      <c r="F26" s="82"/>
    </row>
    <row r="27" spans="1:6" ht="30" customHeight="1">
      <c r="A27" s="47" t="s">
        <v>18</v>
      </c>
      <c r="B27" s="109" t="s">
        <v>103</v>
      </c>
      <c r="C27" s="109"/>
      <c r="D27" s="109"/>
      <c r="E27" s="109"/>
      <c r="F27" s="109"/>
    </row>
    <row r="28" spans="1:6" ht="28.5" customHeight="1">
      <c r="A28" s="78">
        <v>1</v>
      </c>
      <c r="B28" s="85" t="s">
        <v>37</v>
      </c>
      <c r="C28" s="86" t="s">
        <v>38</v>
      </c>
      <c r="D28" s="80">
        <v>1</v>
      </c>
      <c r="E28" s="80">
        <v>49</v>
      </c>
      <c r="F28" s="84">
        <v>43249</v>
      </c>
    </row>
    <row r="29" spans="1:6" ht="17.25" customHeight="1">
      <c r="A29" s="78">
        <v>2</v>
      </c>
      <c r="B29" s="85" t="s">
        <v>37</v>
      </c>
      <c r="C29" s="86" t="s">
        <v>39</v>
      </c>
      <c r="D29" s="80">
        <v>1</v>
      </c>
      <c r="E29" s="80">
        <v>61</v>
      </c>
      <c r="F29" s="84">
        <v>43250</v>
      </c>
    </row>
    <row r="30" spans="1:6" ht="14.25" customHeight="1">
      <c r="A30" s="78"/>
      <c r="B30" s="76" t="s">
        <v>11</v>
      </c>
      <c r="C30" s="78"/>
      <c r="D30" s="47">
        <f>D28+D29</f>
        <v>2</v>
      </c>
      <c r="E30" s="47">
        <f>E28+E29</f>
        <v>110</v>
      </c>
      <c r="F30" s="78"/>
    </row>
    <row r="31" spans="1:6" ht="30" customHeight="1">
      <c r="A31" s="47" t="s">
        <v>49</v>
      </c>
      <c r="B31" s="109" t="s">
        <v>104</v>
      </c>
      <c r="C31" s="109"/>
      <c r="D31" s="109"/>
      <c r="E31" s="109"/>
      <c r="F31" s="109"/>
    </row>
    <row r="32" spans="1:6" ht="28.5" customHeight="1">
      <c r="A32" s="78">
        <v>1</v>
      </c>
      <c r="B32" s="85" t="s">
        <v>50</v>
      </c>
      <c r="C32" s="86" t="s">
        <v>51</v>
      </c>
      <c r="D32" s="80">
        <v>3</v>
      </c>
      <c r="E32" s="80">
        <v>32</v>
      </c>
      <c r="F32" s="84" t="s">
        <v>52</v>
      </c>
    </row>
    <row r="33" spans="1:6" ht="17.25" customHeight="1">
      <c r="A33" s="78">
        <v>2</v>
      </c>
      <c r="B33" s="85" t="s">
        <v>50</v>
      </c>
      <c r="C33" s="86" t="s">
        <v>51</v>
      </c>
      <c r="D33" s="80">
        <v>3</v>
      </c>
      <c r="E33" s="80">
        <v>31</v>
      </c>
      <c r="F33" s="84" t="s">
        <v>57</v>
      </c>
    </row>
    <row r="34" spans="1:6" ht="14.25" customHeight="1">
      <c r="A34" s="78"/>
      <c r="B34" s="76" t="s">
        <v>11</v>
      </c>
      <c r="C34" s="78"/>
      <c r="D34" s="47">
        <f>D32+D33</f>
        <v>6</v>
      </c>
      <c r="E34" s="47">
        <f>E32+E33</f>
        <v>63</v>
      </c>
      <c r="F34" s="78"/>
    </row>
    <row r="35" spans="1:6" ht="30" customHeight="1">
      <c r="A35" s="47" t="s">
        <v>54</v>
      </c>
      <c r="B35" s="109" t="s">
        <v>105</v>
      </c>
      <c r="C35" s="109"/>
      <c r="D35" s="109"/>
      <c r="E35" s="109"/>
      <c r="F35" s="109"/>
    </row>
    <row r="36" spans="1:6" ht="27.75" customHeight="1">
      <c r="A36" s="78">
        <v>1</v>
      </c>
      <c r="B36" s="85" t="s">
        <v>61</v>
      </c>
      <c r="C36" s="86" t="s">
        <v>62</v>
      </c>
      <c r="D36" s="80">
        <v>2</v>
      </c>
      <c r="E36" s="80">
        <v>26</v>
      </c>
      <c r="F36" s="84" t="s">
        <v>64</v>
      </c>
    </row>
    <row r="37" spans="1:6" ht="27.75" customHeight="1">
      <c r="A37" s="78">
        <v>2</v>
      </c>
      <c r="B37" s="85" t="s">
        <v>61</v>
      </c>
      <c r="C37" s="86" t="s">
        <v>63</v>
      </c>
      <c r="D37" s="80">
        <v>3</v>
      </c>
      <c r="E37" s="80">
        <v>36</v>
      </c>
      <c r="F37" s="84" t="s">
        <v>65</v>
      </c>
    </row>
    <row r="38" spans="1:6" ht="27.75" customHeight="1">
      <c r="A38" s="78">
        <v>3</v>
      </c>
      <c r="B38" s="85" t="s">
        <v>61</v>
      </c>
      <c r="C38" s="86" t="s">
        <v>62</v>
      </c>
      <c r="D38" s="80">
        <v>2</v>
      </c>
      <c r="E38" s="80">
        <v>32</v>
      </c>
      <c r="F38" s="84" t="s">
        <v>66</v>
      </c>
    </row>
    <row r="39" spans="1:6" ht="27.75" customHeight="1">
      <c r="A39" s="78">
        <v>4</v>
      </c>
      <c r="B39" s="85" t="s">
        <v>61</v>
      </c>
      <c r="C39" s="86" t="s">
        <v>67</v>
      </c>
      <c r="D39" s="80">
        <v>3</v>
      </c>
      <c r="E39" s="80">
        <v>19</v>
      </c>
      <c r="F39" s="84" t="s">
        <v>68</v>
      </c>
    </row>
    <row r="40" spans="1:6" ht="27.75" customHeight="1">
      <c r="A40" s="78">
        <v>5</v>
      </c>
      <c r="B40" s="85" t="s">
        <v>93</v>
      </c>
      <c r="C40" s="86" t="s">
        <v>94</v>
      </c>
      <c r="D40" s="80">
        <v>2</v>
      </c>
      <c r="E40" s="80">
        <v>26</v>
      </c>
      <c r="F40" s="84" t="s">
        <v>69</v>
      </c>
    </row>
    <row r="41" spans="1:6" ht="14.25" customHeight="1">
      <c r="A41" s="78"/>
      <c r="B41" s="76" t="s">
        <v>98</v>
      </c>
      <c r="C41" s="78"/>
      <c r="D41" s="47">
        <f>SUM(D36:D40)</f>
        <v>12</v>
      </c>
      <c r="E41" s="47">
        <f>SUM(E36:E40)</f>
        <v>139</v>
      </c>
      <c r="F41" s="78"/>
    </row>
    <row r="42" spans="1:6" ht="30" customHeight="1">
      <c r="A42" s="47" t="s">
        <v>70</v>
      </c>
      <c r="B42" s="109" t="s">
        <v>106</v>
      </c>
      <c r="C42" s="109"/>
      <c r="D42" s="109"/>
      <c r="E42" s="109"/>
      <c r="F42" s="109"/>
    </row>
    <row r="43" spans="1:6" ht="28.5" customHeight="1">
      <c r="A43" s="78">
        <v>1</v>
      </c>
      <c r="B43" s="85" t="s">
        <v>58</v>
      </c>
      <c r="C43" s="78" t="s">
        <v>55</v>
      </c>
      <c r="D43" s="80">
        <v>5</v>
      </c>
      <c r="E43" s="80">
        <v>23</v>
      </c>
      <c r="F43" s="84" t="s">
        <v>56</v>
      </c>
    </row>
    <row r="44" spans="1:6" ht="28.5" customHeight="1">
      <c r="A44" s="78">
        <v>2</v>
      </c>
      <c r="B44" s="85" t="s">
        <v>58</v>
      </c>
      <c r="C44" s="78" t="s">
        <v>55</v>
      </c>
      <c r="D44" s="80">
        <v>5</v>
      </c>
      <c r="E44" s="80">
        <v>24</v>
      </c>
      <c r="F44" s="84" t="s">
        <v>114</v>
      </c>
    </row>
    <row r="45" spans="1:6" ht="28.5" customHeight="1">
      <c r="A45" s="55">
        <v>3</v>
      </c>
      <c r="B45" s="51" t="s">
        <v>58</v>
      </c>
      <c r="C45" s="55" t="s">
        <v>115</v>
      </c>
      <c r="D45" s="53">
        <v>5</v>
      </c>
      <c r="E45" s="53">
        <v>29</v>
      </c>
      <c r="F45" s="54" t="s">
        <v>116</v>
      </c>
    </row>
    <row r="46" spans="1:6" ht="14.25" customHeight="1">
      <c r="A46" s="78"/>
      <c r="B46" s="76" t="s">
        <v>11</v>
      </c>
      <c r="C46" s="78"/>
      <c r="D46" s="47">
        <f>D43+D44+D45</f>
        <v>15</v>
      </c>
      <c r="E46" s="47">
        <f>E43+E44+E45</f>
        <v>76</v>
      </c>
      <c r="F46" s="78"/>
    </row>
    <row r="47" spans="1:6" ht="30" customHeight="1">
      <c r="A47" s="47" t="s">
        <v>71</v>
      </c>
      <c r="B47" s="109" t="s">
        <v>107</v>
      </c>
      <c r="C47" s="109"/>
      <c r="D47" s="109"/>
      <c r="E47" s="109"/>
      <c r="F47" s="109"/>
    </row>
    <row r="48" spans="1:6" ht="28.5" customHeight="1">
      <c r="A48" s="78">
        <v>1</v>
      </c>
      <c r="B48" s="85" t="s">
        <v>72</v>
      </c>
      <c r="C48" s="78" t="s">
        <v>85</v>
      </c>
      <c r="D48" s="80">
        <v>1</v>
      </c>
      <c r="E48" s="80">
        <v>37</v>
      </c>
      <c r="F48" s="84">
        <v>43311</v>
      </c>
    </row>
    <row r="49" spans="1:6" ht="28.5" customHeight="1">
      <c r="A49" s="78">
        <v>2</v>
      </c>
      <c r="B49" s="85" t="s">
        <v>72</v>
      </c>
      <c r="C49" s="78" t="s">
        <v>85</v>
      </c>
      <c r="D49" s="80">
        <v>1</v>
      </c>
      <c r="E49" s="80">
        <v>40</v>
      </c>
      <c r="F49" s="84">
        <v>43312</v>
      </c>
    </row>
    <row r="50" spans="1:6" ht="28.5" customHeight="1">
      <c r="A50" s="78">
        <v>3</v>
      </c>
      <c r="B50" s="85" t="s">
        <v>72</v>
      </c>
      <c r="C50" s="78" t="s">
        <v>85</v>
      </c>
      <c r="D50" s="80">
        <v>1</v>
      </c>
      <c r="E50" s="80">
        <v>84</v>
      </c>
      <c r="F50" s="84">
        <v>43313</v>
      </c>
    </row>
    <row r="51" spans="1:6" ht="28.5" customHeight="1">
      <c r="A51" s="78">
        <v>4</v>
      </c>
      <c r="B51" s="85" t="s">
        <v>72</v>
      </c>
      <c r="C51" s="78" t="s">
        <v>85</v>
      </c>
      <c r="D51" s="80">
        <v>1</v>
      </c>
      <c r="E51" s="80">
        <v>83</v>
      </c>
      <c r="F51" s="84">
        <v>43314</v>
      </c>
    </row>
    <row r="52" spans="1:6" ht="28.5" customHeight="1">
      <c r="A52" s="78">
        <v>5</v>
      </c>
      <c r="B52" s="85" t="s">
        <v>72</v>
      </c>
      <c r="C52" s="78" t="s">
        <v>85</v>
      </c>
      <c r="D52" s="80">
        <v>1</v>
      </c>
      <c r="E52" s="80">
        <v>74</v>
      </c>
      <c r="F52" s="84">
        <v>43315</v>
      </c>
    </row>
    <row r="53" spans="1:6" ht="28.5" customHeight="1">
      <c r="A53" s="78">
        <v>6</v>
      </c>
      <c r="B53" s="85" t="s">
        <v>72</v>
      </c>
      <c r="C53" s="78" t="s">
        <v>85</v>
      </c>
      <c r="D53" s="80">
        <v>1</v>
      </c>
      <c r="E53" s="80">
        <v>40</v>
      </c>
      <c r="F53" s="84">
        <v>43318</v>
      </c>
    </row>
    <row r="54" spans="1:6" ht="28.5" customHeight="1">
      <c r="A54" s="78">
        <v>7</v>
      </c>
      <c r="B54" s="85" t="s">
        <v>72</v>
      </c>
      <c r="C54" s="78" t="s">
        <v>85</v>
      </c>
      <c r="D54" s="80">
        <v>1</v>
      </c>
      <c r="E54" s="80">
        <v>37</v>
      </c>
      <c r="F54" s="84">
        <v>43319</v>
      </c>
    </row>
    <row r="55" spans="1:6" ht="14.25" customHeight="1">
      <c r="A55" s="78"/>
      <c r="B55" s="76" t="s">
        <v>112</v>
      </c>
      <c r="C55" s="78"/>
      <c r="D55" s="47">
        <f>SUM(D48:D54)</f>
        <v>7</v>
      </c>
      <c r="E55" s="47">
        <f>SUM(E48:E54)</f>
        <v>395</v>
      </c>
      <c r="F55" s="84"/>
    </row>
    <row r="56" spans="1:6" ht="30" customHeight="1">
      <c r="A56" s="47" t="s">
        <v>76</v>
      </c>
      <c r="B56" s="109" t="s">
        <v>108</v>
      </c>
      <c r="C56" s="109"/>
      <c r="D56" s="109"/>
      <c r="E56" s="109"/>
      <c r="F56" s="109"/>
    </row>
    <row r="57" spans="1:6" ht="28.5" customHeight="1">
      <c r="A57" s="78">
        <v>1</v>
      </c>
      <c r="B57" s="85" t="s">
        <v>77</v>
      </c>
      <c r="C57" s="86" t="s">
        <v>80</v>
      </c>
      <c r="D57" s="80">
        <v>1</v>
      </c>
      <c r="E57" s="80">
        <v>28</v>
      </c>
      <c r="F57" s="84">
        <v>43300</v>
      </c>
    </row>
    <row r="58" spans="1:6" ht="28.5" customHeight="1">
      <c r="A58" s="78">
        <v>2</v>
      </c>
      <c r="B58" s="85" t="s">
        <v>77</v>
      </c>
      <c r="C58" s="86" t="s">
        <v>80</v>
      </c>
      <c r="D58" s="80">
        <v>1</v>
      </c>
      <c r="E58" s="80">
        <v>29</v>
      </c>
      <c r="F58" s="84">
        <v>43301</v>
      </c>
    </row>
    <row r="59" spans="1:6" ht="28.5" customHeight="1">
      <c r="A59" s="78">
        <v>3</v>
      </c>
      <c r="B59" s="85" t="s">
        <v>77</v>
      </c>
      <c r="C59" s="86" t="s">
        <v>80</v>
      </c>
      <c r="D59" s="80">
        <v>1</v>
      </c>
      <c r="E59" s="80">
        <v>31</v>
      </c>
      <c r="F59" s="84">
        <v>43302</v>
      </c>
    </row>
    <row r="60" spans="1:6" ht="14.25" customHeight="1">
      <c r="A60" s="78"/>
      <c r="B60" s="76" t="s">
        <v>81</v>
      </c>
      <c r="C60" s="78"/>
      <c r="D60" s="47">
        <f>SUM(D57:D59)</f>
        <v>3</v>
      </c>
      <c r="E60" s="47">
        <f>SUM(E57:E59)</f>
        <v>88</v>
      </c>
      <c r="F60" s="84"/>
    </row>
    <row r="61" spans="1:6" ht="30" customHeight="1">
      <c r="A61" s="47" t="s">
        <v>82</v>
      </c>
      <c r="B61" s="109" t="s">
        <v>109</v>
      </c>
      <c r="C61" s="109"/>
      <c r="D61" s="109"/>
      <c r="E61" s="109"/>
      <c r="F61" s="109"/>
    </row>
    <row r="62" spans="1:6" ht="28.5" customHeight="1">
      <c r="A62" s="78">
        <v>1</v>
      </c>
      <c r="B62" s="85" t="s">
        <v>79</v>
      </c>
      <c r="C62" s="78" t="s">
        <v>78</v>
      </c>
      <c r="D62" s="80">
        <v>1</v>
      </c>
      <c r="E62" s="80">
        <v>34</v>
      </c>
      <c r="F62" s="84">
        <v>43304</v>
      </c>
    </row>
    <row r="63" spans="1:6" ht="28.5" customHeight="1">
      <c r="A63" s="78">
        <v>2</v>
      </c>
      <c r="B63" s="85" t="s">
        <v>79</v>
      </c>
      <c r="C63" s="78" t="s">
        <v>78</v>
      </c>
      <c r="D63" s="80">
        <v>1</v>
      </c>
      <c r="E63" s="80">
        <v>33</v>
      </c>
      <c r="F63" s="84">
        <v>43305</v>
      </c>
    </row>
    <row r="64" spans="1:6" ht="28.5" customHeight="1">
      <c r="A64" s="78">
        <v>3</v>
      </c>
      <c r="B64" s="85" t="s">
        <v>79</v>
      </c>
      <c r="C64" s="78" t="s">
        <v>78</v>
      </c>
      <c r="D64" s="80">
        <v>1</v>
      </c>
      <c r="E64" s="80">
        <v>35</v>
      </c>
      <c r="F64" s="84">
        <v>43306</v>
      </c>
    </row>
    <row r="65" spans="1:6" ht="14.25" customHeight="1">
      <c r="A65" s="78"/>
      <c r="B65" s="76" t="s">
        <v>81</v>
      </c>
      <c r="C65" s="78"/>
      <c r="D65" s="47">
        <f t="shared" ref="D65:E65" si="0">SUM(D62:D64)</f>
        <v>3</v>
      </c>
      <c r="E65" s="47">
        <f t="shared" si="0"/>
        <v>102</v>
      </c>
      <c r="F65" s="84"/>
    </row>
    <row r="66" spans="1:6" ht="30" customHeight="1">
      <c r="A66" s="47" t="s">
        <v>83</v>
      </c>
      <c r="B66" s="109" t="s">
        <v>110</v>
      </c>
      <c r="C66" s="109"/>
      <c r="D66" s="109"/>
      <c r="E66" s="109"/>
      <c r="F66" s="109"/>
    </row>
    <row r="67" spans="1:6" ht="28.5" customHeight="1">
      <c r="A67" s="78">
        <v>1</v>
      </c>
      <c r="B67" s="85" t="s">
        <v>73</v>
      </c>
      <c r="C67" s="78" t="s">
        <v>75</v>
      </c>
      <c r="D67" s="80">
        <v>3</v>
      </c>
      <c r="E67" s="80">
        <v>69</v>
      </c>
      <c r="F67" s="84" t="s">
        <v>74</v>
      </c>
    </row>
    <row r="68" spans="1:6" ht="14.25" customHeight="1">
      <c r="A68" s="78"/>
      <c r="B68" s="76" t="s">
        <v>14</v>
      </c>
      <c r="C68" s="78"/>
      <c r="D68" s="47">
        <f>SUM(D67:D67)</f>
        <v>3</v>
      </c>
      <c r="E68" s="47">
        <f>SUM(E67)</f>
        <v>69</v>
      </c>
      <c r="F68" s="84"/>
    </row>
    <row r="69" spans="1:6" s="87" customFormat="1" ht="29.25" customHeight="1">
      <c r="A69" s="47" t="s">
        <v>111</v>
      </c>
      <c r="B69" s="106" t="s">
        <v>96</v>
      </c>
      <c r="C69" s="107"/>
      <c r="D69" s="107"/>
      <c r="E69" s="107"/>
      <c r="F69" s="108"/>
    </row>
    <row r="70" spans="1:6" s="87" customFormat="1" ht="27.75" customHeight="1">
      <c r="A70" s="78">
        <v>1</v>
      </c>
      <c r="B70" s="85" t="s">
        <v>95</v>
      </c>
      <c r="C70" s="78" t="s">
        <v>97</v>
      </c>
      <c r="D70" s="78">
        <v>1</v>
      </c>
      <c r="E70" s="78">
        <v>51</v>
      </c>
      <c r="F70" s="84">
        <v>43325</v>
      </c>
    </row>
    <row r="71" spans="1:6" s="87" customFormat="1" ht="27.75" customHeight="1">
      <c r="A71" s="78">
        <v>2</v>
      </c>
      <c r="B71" s="85" t="s">
        <v>95</v>
      </c>
      <c r="C71" s="78" t="s">
        <v>97</v>
      </c>
      <c r="D71" s="80">
        <v>1</v>
      </c>
      <c r="E71" s="80">
        <v>41</v>
      </c>
      <c r="F71" s="84">
        <v>43326</v>
      </c>
    </row>
    <row r="72" spans="1:6" ht="27.75" customHeight="1">
      <c r="A72" s="78">
        <v>3</v>
      </c>
      <c r="B72" s="85" t="s">
        <v>95</v>
      </c>
      <c r="C72" s="78" t="s">
        <v>97</v>
      </c>
      <c r="D72" s="78">
        <v>1</v>
      </c>
      <c r="E72" s="78">
        <v>51</v>
      </c>
      <c r="F72" s="84">
        <v>43328</v>
      </c>
    </row>
    <row r="73" spans="1:6" ht="14.25" customHeight="1">
      <c r="A73" s="78"/>
      <c r="B73" s="76" t="s">
        <v>81</v>
      </c>
      <c r="C73" s="78"/>
      <c r="D73" s="47">
        <f>SUM(D70:D72)</f>
        <v>3</v>
      </c>
      <c r="E73" s="47">
        <f>SUM(E70:E72)</f>
        <v>143</v>
      </c>
      <c r="F73" s="84"/>
    </row>
    <row r="74" spans="1:6" s="89" customFormat="1" ht="30" customHeight="1">
      <c r="A74" s="88" t="s">
        <v>119</v>
      </c>
      <c r="B74" s="106" t="s">
        <v>117</v>
      </c>
      <c r="C74" s="107"/>
      <c r="D74" s="107"/>
      <c r="E74" s="107"/>
      <c r="F74" s="108"/>
    </row>
    <row r="75" spans="1:6" s="89" customFormat="1" ht="25.5">
      <c r="A75" s="66">
        <v>1</v>
      </c>
      <c r="B75" s="51" t="s">
        <v>118</v>
      </c>
      <c r="C75" s="55" t="s">
        <v>115</v>
      </c>
      <c r="D75" s="53">
        <v>2</v>
      </c>
      <c r="E75" s="65">
        <v>19</v>
      </c>
      <c r="F75" s="67" t="s">
        <v>120</v>
      </c>
    </row>
    <row r="76" spans="1:6" s="89" customFormat="1">
      <c r="A76" s="78"/>
      <c r="B76" s="90" t="s">
        <v>14</v>
      </c>
      <c r="C76" s="80"/>
      <c r="D76" s="81">
        <f>SUM(D75:D75)</f>
        <v>2</v>
      </c>
      <c r="E76" s="81">
        <f>SUM(E75:E75)</f>
        <v>19</v>
      </c>
      <c r="F76" s="91"/>
    </row>
    <row r="77" spans="1:6" s="89" customFormat="1" ht="30" customHeight="1">
      <c r="A77" s="88" t="s">
        <v>121</v>
      </c>
      <c r="B77" s="109" t="s">
        <v>122</v>
      </c>
      <c r="C77" s="109"/>
      <c r="D77" s="109"/>
      <c r="E77" s="109"/>
      <c r="F77" s="109"/>
    </row>
    <row r="78" spans="1:6" s="89" customFormat="1" ht="25.5">
      <c r="A78" s="66">
        <v>1</v>
      </c>
      <c r="B78" s="51" t="s">
        <v>123</v>
      </c>
      <c r="C78" s="55" t="s">
        <v>124</v>
      </c>
      <c r="D78" s="53">
        <v>3</v>
      </c>
      <c r="E78" s="65">
        <v>28</v>
      </c>
      <c r="F78" s="67" t="s">
        <v>126</v>
      </c>
    </row>
    <row r="79" spans="1:6" s="89" customFormat="1" ht="25.5">
      <c r="A79" s="66">
        <v>2</v>
      </c>
      <c r="B79" s="51" t="s">
        <v>123</v>
      </c>
      <c r="C79" s="55" t="s">
        <v>124</v>
      </c>
      <c r="D79" s="53">
        <v>3</v>
      </c>
      <c r="E79" s="65">
        <v>24</v>
      </c>
      <c r="F79" s="67" t="s">
        <v>125</v>
      </c>
    </row>
    <row r="80" spans="1:6" s="89" customFormat="1" ht="25.5">
      <c r="A80" s="66">
        <v>3</v>
      </c>
      <c r="B80" s="51" t="s">
        <v>123</v>
      </c>
      <c r="C80" s="55" t="s">
        <v>124</v>
      </c>
      <c r="D80" s="53">
        <v>3</v>
      </c>
      <c r="E80" s="65">
        <v>28</v>
      </c>
      <c r="F80" s="67" t="s">
        <v>127</v>
      </c>
    </row>
    <row r="81" spans="1:6" s="89" customFormat="1">
      <c r="A81" s="78"/>
      <c r="B81" s="90" t="s">
        <v>81</v>
      </c>
      <c r="C81" s="80"/>
      <c r="D81" s="81">
        <f>D78+D79+D80</f>
        <v>9</v>
      </c>
      <c r="E81" s="81">
        <f>E78+E79+E80</f>
        <v>80</v>
      </c>
      <c r="F81" s="91"/>
    </row>
    <row r="82" spans="1:6" customFormat="1" ht="27.75" customHeight="1">
      <c r="A82" s="96" t="s">
        <v>130</v>
      </c>
      <c r="B82" s="123" t="s">
        <v>128</v>
      </c>
      <c r="C82" s="124"/>
      <c r="D82" s="124"/>
      <c r="E82" s="124"/>
      <c r="F82" s="125"/>
    </row>
    <row r="83" spans="1:6" customFormat="1">
      <c r="A83" s="55">
        <v>1</v>
      </c>
      <c r="B83" s="51" t="s">
        <v>129</v>
      </c>
      <c r="C83" s="52" t="s">
        <v>132</v>
      </c>
      <c r="D83" s="53">
        <v>3</v>
      </c>
      <c r="E83" s="53">
        <v>30</v>
      </c>
      <c r="F83" s="67" t="s">
        <v>127</v>
      </c>
    </row>
    <row r="84" spans="1:6" customFormat="1">
      <c r="A84" s="56"/>
      <c r="B84" s="58" t="s">
        <v>14</v>
      </c>
      <c r="C84" s="49"/>
      <c r="D84" s="27">
        <f>SUM(D83:D83)</f>
        <v>3</v>
      </c>
      <c r="E84" s="27">
        <f>SUM(E83:E83)</f>
        <v>30</v>
      </c>
      <c r="F84" s="57"/>
    </row>
    <row r="85" spans="1:6" ht="30" customHeight="1">
      <c r="A85" s="47" t="s">
        <v>140</v>
      </c>
      <c r="B85" s="109" t="s">
        <v>131</v>
      </c>
      <c r="C85" s="109"/>
      <c r="D85" s="109"/>
      <c r="E85" s="109"/>
      <c r="F85" s="109"/>
    </row>
    <row r="86" spans="1:6" ht="38.25">
      <c r="A86" s="55">
        <v>1</v>
      </c>
      <c r="B86" s="51" t="s">
        <v>134</v>
      </c>
      <c r="C86" s="55" t="s">
        <v>133</v>
      </c>
      <c r="D86" s="53">
        <v>2</v>
      </c>
      <c r="E86" s="53">
        <v>54</v>
      </c>
      <c r="F86" s="54" t="s">
        <v>135</v>
      </c>
    </row>
    <row r="87" spans="1:6" ht="38.25">
      <c r="A87" s="55">
        <v>2</v>
      </c>
      <c r="B87" s="51" t="s">
        <v>134</v>
      </c>
      <c r="C87" s="55" t="s">
        <v>133</v>
      </c>
      <c r="D87" s="53">
        <v>2</v>
      </c>
      <c r="E87" s="53">
        <v>41</v>
      </c>
      <c r="F87" s="54" t="s">
        <v>136</v>
      </c>
    </row>
    <row r="88" spans="1:6" ht="38.25">
      <c r="A88" s="55">
        <v>3</v>
      </c>
      <c r="B88" s="51" t="s">
        <v>134</v>
      </c>
      <c r="C88" s="55" t="s">
        <v>133</v>
      </c>
      <c r="D88" s="53">
        <v>2</v>
      </c>
      <c r="E88" s="53">
        <v>53</v>
      </c>
      <c r="F88" s="54" t="s">
        <v>137</v>
      </c>
    </row>
    <row r="89" spans="1:6" ht="38.25">
      <c r="A89" s="55">
        <v>4</v>
      </c>
      <c r="B89" s="51" t="s">
        <v>134</v>
      </c>
      <c r="C89" s="55" t="s">
        <v>133</v>
      </c>
      <c r="D89" s="53">
        <v>2</v>
      </c>
      <c r="E89" s="53">
        <v>44</v>
      </c>
      <c r="F89" s="54" t="s">
        <v>138</v>
      </c>
    </row>
    <row r="90" spans="1:6" ht="14.25" customHeight="1">
      <c r="A90" s="78"/>
      <c r="B90" s="76" t="s">
        <v>139</v>
      </c>
      <c r="C90" s="78"/>
      <c r="D90" s="47">
        <f>SUM(D86:D89)</f>
        <v>8</v>
      </c>
      <c r="E90" s="47">
        <f>SUM(E86:E89)</f>
        <v>192</v>
      </c>
      <c r="F90" s="84"/>
    </row>
    <row r="91" spans="1:6">
      <c r="A91" s="92"/>
      <c r="B91" s="93" t="s">
        <v>46</v>
      </c>
      <c r="C91" s="92"/>
      <c r="D91" s="94">
        <f>D90+D84+D81+D76+D73+D68+D65+D60+D55+D46+D41+D34+D30+D26+D22+D19+D15+D11</f>
        <v>97</v>
      </c>
      <c r="E91" s="94">
        <f>E90+E84+E81+E76+E73+E68+E65+E60+E55+E46+E41+E34+E30+E26+E22+E19+E15+E11</f>
        <v>1864</v>
      </c>
      <c r="F91" s="92"/>
    </row>
  </sheetData>
  <mergeCells count="24">
    <mergeCell ref="B42:F42"/>
    <mergeCell ref="B47:F47"/>
    <mergeCell ref="B56:F56"/>
    <mergeCell ref="B82:F82"/>
    <mergeCell ref="B85:F85"/>
    <mergeCell ref="B66:F66"/>
    <mergeCell ref="B69:F69"/>
    <mergeCell ref="B77:F77"/>
    <mergeCell ref="B61:F61"/>
    <mergeCell ref="B74:F74"/>
    <mergeCell ref="B31:F31"/>
    <mergeCell ref="B35:F35"/>
    <mergeCell ref="B27:F27"/>
    <mergeCell ref="A1:F1"/>
    <mergeCell ref="A2:F2"/>
    <mergeCell ref="A3:F3"/>
    <mergeCell ref="A4:F4"/>
    <mergeCell ref="A7:F7"/>
    <mergeCell ref="B8:F8"/>
    <mergeCell ref="A12:F12"/>
    <mergeCell ref="B13:F13"/>
    <mergeCell ref="B16:F16"/>
    <mergeCell ref="B20:F20"/>
    <mergeCell ref="B23:F23"/>
  </mergeCells>
  <printOptions horizontalCentered="1"/>
  <pageMargins left="0.19685039370078741" right="0" top="0.19685039370078741" bottom="0.44" header="0" footer="0"/>
  <pageSetup paperSize="9" scale="95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73"/>
  <sheetViews>
    <sheetView workbookViewId="0">
      <pane ySplit="5" topLeftCell="A57" activePane="bottomLeft" state="frozen"/>
      <selection pane="bottomLeft" activeCell="L4" sqref="L4"/>
    </sheetView>
  </sheetViews>
  <sheetFormatPr defaultRowHeight="15"/>
  <cols>
    <col min="1" max="1" width="3.5703125" style="35" bestFit="1" customWidth="1"/>
    <col min="2" max="2" width="30.28515625" style="35" customWidth="1"/>
    <col min="3" max="3" width="24.5703125" style="35" customWidth="1"/>
    <col min="4" max="4" width="10.28515625" style="35" bestFit="1" customWidth="1"/>
    <col min="5" max="5" width="11.5703125" style="35" customWidth="1"/>
    <col min="6" max="6" width="19.5703125" style="50" customWidth="1"/>
    <col min="7" max="16384" width="9.140625" style="35"/>
  </cols>
  <sheetData>
    <row r="1" spans="1:6" ht="42.75" customHeight="1">
      <c r="A1" s="127" t="s">
        <v>7</v>
      </c>
      <c r="B1" s="128"/>
      <c r="C1" s="128"/>
      <c r="D1" s="128"/>
      <c r="E1" s="128"/>
      <c r="F1" s="128"/>
    </row>
    <row r="2" spans="1:6" ht="16.5" customHeight="1">
      <c r="A2" s="129" t="s">
        <v>6</v>
      </c>
      <c r="B2" s="129"/>
      <c r="C2" s="129"/>
      <c r="D2" s="129"/>
      <c r="E2" s="129"/>
      <c r="F2" s="129"/>
    </row>
    <row r="3" spans="1:6" ht="18.75" customHeight="1">
      <c r="A3" s="130" t="s">
        <v>8</v>
      </c>
      <c r="B3" s="130"/>
      <c r="C3" s="130"/>
      <c r="D3" s="130"/>
      <c r="E3" s="130"/>
      <c r="F3" s="130"/>
    </row>
    <row r="4" spans="1:6" ht="20.25" customHeight="1">
      <c r="A4" s="130" t="s">
        <v>92</v>
      </c>
      <c r="B4" s="130"/>
      <c r="C4" s="130"/>
      <c r="D4" s="130"/>
      <c r="E4" s="130"/>
      <c r="F4" s="130"/>
    </row>
    <row r="5" spans="1:6" ht="27.75" customHeight="1">
      <c r="A5" s="30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</row>
    <row r="6" spans="1:6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</row>
    <row r="7" spans="1:6">
      <c r="A7" s="131" t="s">
        <v>12</v>
      </c>
      <c r="B7" s="131"/>
      <c r="C7" s="131"/>
      <c r="D7" s="131"/>
      <c r="E7" s="131"/>
      <c r="F7" s="131"/>
    </row>
    <row r="8" spans="1:6" ht="18" customHeight="1">
      <c r="A8" s="30" t="s">
        <v>9</v>
      </c>
      <c r="B8" s="132" t="s">
        <v>99</v>
      </c>
      <c r="C8" s="132"/>
      <c r="D8" s="132"/>
      <c r="E8" s="132"/>
      <c r="F8" s="132"/>
    </row>
    <row r="9" spans="1:6" s="36" customFormat="1" ht="18.75" customHeight="1">
      <c r="A9" s="38">
        <v>1</v>
      </c>
      <c r="B9" s="39" t="s">
        <v>22</v>
      </c>
      <c r="C9" s="40" t="s">
        <v>13</v>
      </c>
      <c r="D9" s="40">
        <v>41</v>
      </c>
      <c r="E9" s="40">
        <v>0</v>
      </c>
      <c r="F9" s="41"/>
    </row>
    <row r="10" spans="1:6" s="36" customFormat="1" ht="18" customHeight="1">
      <c r="A10" s="38">
        <v>2</v>
      </c>
      <c r="B10" s="39" t="s">
        <v>21</v>
      </c>
      <c r="C10" s="40" t="s">
        <v>13</v>
      </c>
      <c r="D10" s="40">
        <v>55</v>
      </c>
      <c r="E10" s="40">
        <v>0</v>
      </c>
      <c r="F10" s="41"/>
    </row>
    <row r="11" spans="1:6" s="36" customFormat="1" ht="15.75" customHeight="1">
      <c r="A11" s="38"/>
      <c r="B11" s="42" t="s">
        <v>23</v>
      </c>
      <c r="C11" s="40"/>
      <c r="D11" s="40"/>
      <c r="E11" s="43">
        <f>SUM(E9:E10)</f>
        <v>0</v>
      </c>
      <c r="F11" s="41"/>
    </row>
    <row r="12" spans="1:6" ht="18.75" customHeight="1">
      <c r="A12" s="133" t="s">
        <v>10</v>
      </c>
      <c r="B12" s="133"/>
      <c r="C12" s="133"/>
      <c r="D12" s="133"/>
      <c r="E12" s="133"/>
      <c r="F12" s="133"/>
    </row>
    <row r="13" spans="1:6" ht="33.75" customHeight="1">
      <c r="A13" s="28" t="s">
        <v>9</v>
      </c>
      <c r="B13" s="126" t="s">
        <v>100</v>
      </c>
      <c r="C13" s="126"/>
      <c r="D13" s="126"/>
      <c r="E13" s="126"/>
      <c r="F13" s="126"/>
    </row>
    <row r="14" spans="1:6" ht="28.5" customHeight="1">
      <c r="A14" s="25">
        <v>1</v>
      </c>
      <c r="B14" s="44" t="s">
        <v>27</v>
      </c>
      <c r="C14" s="25" t="s">
        <v>28</v>
      </c>
      <c r="D14" s="25">
        <v>3</v>
      </c>
      <c r="E14" s="25">
        <v>18</v>
      </c>
      <c r="F14" s="25" t="s">
        <v>29</v>
      </c>
    </row>
    <row r="15" spans="1:6">
      <c r="A15" s="25"/>
      <c r="B15" s="42" t="s">
        <v>14</v>
      </c>
      <c r="C15" s="26"/>
      <c r="D15" s="27">
        <v>3</v>
      </c>
      <c r="E15" s="27">
        <v>18</v>
      </c>
      <c r="F15" s="45"/>
    </row>
    <row r="16" spans="1:6" ht="32.25" customHeight="1">
      <c r="A16" s="28" t="s">
        <v>15</v>
      </c>
      <c r="B16" s="126" t="s">
        <v>101</v>
      </c>
      <c r="C16" s="126"/>
      <c r="D16" s="126"/>
      <c r="E16" s="126"/>
      <c r="F16" s="126"/>
    </row>
    <row r="17" spans="1:6" ht="28.5" customHeight="1">
      <c r="A17" s="25">
        <v>1</v>
      </c>
      <c r="B17" s="44" t="s">
        <v>24</v>
      </c>
      <c r="C17" s="25" t="s">
        <v>19</v>
      </c>
      <c r="D17" s="25">
        <v>3</v>
      </c>
      <c r="E17" s="25">
        <v>21</v>
      </c>
      <c r="F17" s="25" t="s">
        <v>25</v>
      </c>
    </row>
    <row r="18" spans="1:6" ht="28.5" customHeight="1">
      <c r="A18" s="25">
        <v>2</v>
      </c>
      <c r="B18" s="44" t="s">
        <v>24</v>
      </c>
      <c r="C18" s="25" t="s">
        <v>19</v>
      </c>
      <c r="D18" s="25">
        <v>3</v>
      </c>
      <c r="E18" s="25">
        <v>26</v>
      </c>
      <c r="F18" s="25" t="s">
        <v>26</v>
      </c>
    </row>
    <row r="19" spans="1:6">
      <c r="A19" s="46"/>
      <c r="B19" s="42" t="s">
        <v>11</v>
      </c>
      <c r="C19" s="46"/>
      <c r="D19" s="31">
        <v>6</v>
      </c>
      <c r="E19" s="47">
        <f>SUM(E17:E18)</f>
        <v>47</v>
      </c>
      <c r="F19" s="46"/>
    </row>
    <row r="20" spans="1:6" ht="30.75" customHeight="1">
      <c r="A20" s="28" t="s">
        <v>16</v>
      </c>
      <c r="B20" s="126" t="s">
        <v>102</v>
      </c>
      <c r="C20" s="126"/>
      <c r="D20" s="126"/>
      <c r="E20" s="126"/>
      <c r="F20" s="126"/>
    </row>
    <row r="21" spans="1:6" ht="25.5">
      <c r="A21" s="25">
        <v>1</v>
      </c>
      <c r="B21" s="44" t="s">
        <v>30</v>
      </c>
      <c r="C21" s="25" t="s">
        <v>31</v>
      </c>
      <c r="D21" s="25">
        <v>8</v>
      </c>
      <c r="E21" s="25">
        <v>29</v>
      </c>
      <c r="F21" s="25" t="s">
        <v>32</v>
      </c>
    </row>
    <row r="22" spans="1:6">
      <c r="A22" s="25"/>
      <c r="B22" s="42" t="s">
        <v>14</v>
      </c>
      <c r="C22" s="26"/>
      <c r="D22" s="27">
        <v>8</v>
      </c>
      <c r="E22" s="27">
        <v>29</v>
      </c>
      <c r="F22" s="45"/>
    </row>
    <row r="23" spans="1:6" ht="38.25" customHeight="1">
      <c r="A23" s="28" t="s">
        <v>17</v>
      </c>
      <c r="B23" s="126" t="s">
        <v>113</v>
      </c>
      <c r="C23" s="126"/>
      <c r="D23" s="126"/>
      <c r="E23" s="126"/>
      <c r="F23" s="126"/>
    </row>
    <row r="24" spans="1:6" ht="38.25">
      <c r="A24" s="25">
        <v>1</v>
      </c>
      <c r="B24" s="44" t="s">
        <v>34</v>
      </c>
      <c r="C24" s="25" t="s">
        <v>33</v>
      </c>
      <c r="D24" s="25">
        <v>1</v>
      </c>
      <c r="E24" s="25">
        <v>44</v>
      </c>
      <c r="F24" s="48">
        <v>43242</v>
      </c>
    </row>
    <row r="25" spans="1:6" ht="25.5">
      <c r="A25" s="25">
        <v>2</v>
      </c>
      <c r="B25" s="44" t="s">
        <v>35</v>
      </c>
      <c r="C25" s="25" t="s">
        <v>40</v>
      </c>
      <c r="D25" s="25">
        <v>3</v>
      </c>
      <c r="E25" s="25">
        <v>220</v>
      </c>
      <c r="F25" s="25" t="s">
        <v>36</v>
      </c>
    </row>
    <row r="26" spans="1:6">
      <c r="A26" s="25"/>
      <c r="B26" s="42" t="s">
        <v>11</v>
      </c>
      <c r="C26" s="26"/>
      <c r="D26" s="27">
        <v>4</v>
      </c>
      <c r="E26" s="27">
        <f>SUM(E24+E25)</f>
        <v>264</v>
      </c>
      <c r="F26" s="45"/>
    </row>
    <row r="27" spans="1:6" ht="30" customHeight="1">
      <c r="A27" s="28" t="s">
        <v>18</v>
      </c>
      <c r="B27" s="126" t="s">
        <v>103</v>
      </c>
      <c r="C27" s="126"/>
      <c r="D27" s="126"/>
      <c r="E27" s="126"/>
      <c r="F27" s="126"/>
    </row>
    <row r="28" spans="1:6" ht="28.5" customHeight="1">
      <c r="A28" s="25">
        <v>1</v>
      </c>
      <c r="B28" s="29" t="s">
        <v>37</v>
      </c>
      <c r="C28" s="49" t="s">
        <v>38</v>
      </c>
      <c r="D28" s="26">
        <v>1</v>
      </c>
      <c r="E28" s="26">
        <v>49</v>
      </c>
      <c r="F28" s="48">
        <v>43249</v>
      </c>
    </row>
    <row r="29" spans="1:6" ht="17.25" customHeight="1">
      <c r="A29" s="25">
        <v>2</v>
      </c>
      <c r="B29" s="29" t="s">
        <v>37</v>
      </c>
      <c r="C29" s="49" t="s">
        <v>39</v>
      </c>
      <c r="D29" s="26">
        <v>1</v>
      </c>
      <c r="E29" s="26">
        <v>61</v>
      </c>
      <c r="F29" s="48">
        <v>43250</v>
      </c>
    </row>
    <row r="30" spans="1:6" ht="14.25" customHeight="1">
      <c r="A30" s="25"/>
      <c r="B30" s="42" t="s">
        <v>11</v>
      </c>
      <c r="C30" s="25"/>
      <c r="D30" s="28">
        <f>D28+D29</f>
        <v>2</v>
      </c>
      <c r="E30" s="28">
        <f>E28+E29</f>
        <v>110</v>
      </c>
      <c r="F30" s="25"/>
    </row>
    <row r="31" spans="1:6" ht="30" customHeight="1">
      <c r="A31" s="28" t="s">
        <v>49</v>
      </c>
      <c r="B31" s="126" t="s">
        <v>104</v>
      </c>
      <c r="C31" s="126"/>
      <c r="D31" s="126"/>
      <c r="E31" s="126"/>
      <c r="F31" s="126"/>
    </row>
    <row r="32" spans="1:6" ht="28.5" customHeight="1">
      <c r="A32" s="25">
        <v>1</v>
      </c>
      <c r="B32" s="29" t="s">
        <v>50</v>
      </c>
      <c r="C32" s="49" t="s">
        <v>51</v>
      </c>
      <c r="D32" s="26">
        <v>3</v>
      </c>
      <c r="E32" s="26">
        <v>32</v>
      </c>
      <c r="F32" s="48" t="s">
        <v>52</v>
      </c>
    </row>
    <row r="33" spans="1:6" ht="17.25" customHeight="1">
      <c r="A33" s="25">
        <v>2</v>
      </c>
      <c r="B33" s="29" t="s">
        <v>50</v>
      </c>
      <c r="C33" s="49" t="s">
        <v>51</v>
      </c>
      <c r="D33" s="26">
        <v>3</v>
      </c>
      <c r="E33" s="26">
        <v>31</v>
      </c>
      <c r="F33" s="48" t="s">
        <v>57</v>
      </c>
    </row>
    <row r="34" spans="1:6" ht="14.25" customHeight="1">
      <c r="A34" s="25"/>
      <c r="B34" s="42" t="s">
        <v>11</v>
      </c>
      <c r="C34" s="25"/>
      <c r="D34" s="28">
        <f>D32+D33</f>
        <v>6</v>
      </c>
      <c r="E34" s="28">
        <f>E32+E33</f>
        <v>63</v>
      </c>
      <c r="F34" s="25"/>
    </row>
    <row r="35" spans="1:6" ht="30" customHeight="1">
      <c r="A35" s="28" t="s">
        <v>54</v>
      </c>
      <c r="B35" s="126" t="s">
        <v>105</v>
      </c>
      <c r="C35" s="126"/>
      <c r="D35" s="126"/>
      <c r="E35" s="126"/>
      <c r="F35" s="126"/>
    </row>
    <row r="36" spans="1:6" ht="27.75" customHeight="1">
      <c r="A36" s="25">
        <v>1</v>
      </c>
      <c r="B36" s="29" t="s">
        <v>61</v>
      </c>
      <c r="C36" s="49" t="s">
        <v>62</v>
      </c>
      <c r="D36" s="26">
        <v>2</v>
      </c>
      <c r="E36" s="26">
        <v>26</v>
      </c>
      <c r="F36" s="48" t="s">
        <v>64</v>
      </c>
    </row>
    <row r="37" spans="1:6" ht="27.75" customHeight="1">
      <c r="A37" s="25">
        <v>2</v>
      </c>
      <c r="B37" s="29" t="s">
        <v>61</v>
      </c>
      <c r="C37" s="49" t="s">
        <v>63</v>
      </c>
      <c r="D37" s="26">
        <v>3</v>
      </c>
      <c r="E37" s="26">
        <v>36</v>
      </c>
      <c r="F37" s="48" t="s">
        <v>65</v>
      </c>
    </row>
    <row r="38" spans="1:6" ht="27.75" customHeight="1">
      <c r="A38" s="25">
        <v>3</v>
      </c>
      <c r="B38" s="29" t="s">
        <v>61</v>
      </c>
      <c r="C38" s="49" t="s">
        <v>62</v>
      </c>
      <c r="D38" s="26">
        <v>2</v>
      </c>
      <c r="E38" s="26">
        <v>32</v>
      </c>
      <c r="F38" s="48" t="s">
        <v>66</v>
      </c>
    </row>
    <row r="39" spans="1:6" ht="27.75" customHeight="1">
      <c r="A39" s="25">
        <v>4</v>
      </c>
      <c r="B39" s="51" t="s">
        <v>61</v>
      </c>
      <c r="C39" s="52" t="s">
        <v>67</v>
      </c>
      <c r="D39" s="53">
        <v>3</v>
      </c>
      <c r="E39" s="53">
        <v>19</v>
      </c>
      <c r="F39" s="54" t="s">
        <v>68</v>
      </c>
    </row>
    <row r="40" spans="1:6" ht="27.75" customHeight="1">
      <c r="A40" s="25">
        <v>5</v>
      </c>
      <c r="B40" s="51" t="s">
        <v>93</v>
      </c>
      <c r="C40" s="52" t="s">
        <v>94</v>
      </c>
      <c r="D40" s="53">
        <v>2</v>
      </c>
      <c r="E40" s="53">
        <v>26</v>
      </c>
      <c r="F40" s="54" t="s">
        <v>69</v>
      </c>
    </row>
    <row r="41" spans="1:6" ht="14.25" customHeight="1">
      <c r="A41" s="25"/>
      <c r="B41" s="42" t="s">
        <v>98</v>
      </c>
      <c r="C41" s="25"/>
      <c r="D41" s="28">
        <f>SUM(D36:D40)</f>
        <v>12</v>
      </c>
      <c r="E41" s="28">
        <f>SUM(E36:E40)</f>
        <v>139</v>
      </c>
      <c r="F41" s="25"/>
    </row>
    <row r="42" spans="1:6" ht="30" customHeight="1">
      <c r="A42" s="28" t="s">
        <v>70</v>
      </c>
      <c r="B42" s="126" t="s">
        <v>106</v>
      </c>
      <c r="C42" s="126"/>
      <c r="D42" s="126"/>
      <c r="E42" s="126"/>
      <c r="F42" s="126"/>
    </row>
    <row r="43" spans="1:6" ht="28.5" customHeight="1">
      <c r="A43" s="25">
        <v>1</v>
      </c>
      <c r="B43" s="29" t="s">
        <v>58</v>
      </c>
      <c r="C43" s="25" t="s">
        <v>55</v>
      </c>
      <c r="D43" s="26">
        <v>5</v>
      </c>
      <c r="E43" s="26">
        <v>23</v>
      </c>
      <c r="F43" s="48" t="s">
        <v>56</v>
      </c>
    </row>
    <row r="44" spans="1:6" ht="28.5" customHeight="1">
      <c r="A44" s="25">
        <v>2</v>
      </c>
      <c r="B44" s="51" t="s">
        <v>58</v>
      </c>
      <c r="C44" s="55" t="s">
        <v>55</v>
      </c>
      <c r="D44" s="53">
        <v>5</v>
      </c>
      <c r="E44" s="53">
        <v>24</v>
      </c>
      <c r="F44" s="54" t="s">
        <v>114</v>
      </c>
    </row>
    <row r="45" spans="1:6" ht="14.25" customHeight="1">
      <c r="A45" s="25"/>
      <c r="B45" s="42" t="s">
        <v>11</v>
      </c>
      <c r="C45" s="25"/>
      <c r="D45" s="28">
        <f>D43+D44</f>
        <v>10</v>
      </c>
      <c r="E45" s="28">
        <f>E43+E44</f>
        <v>47</v>
      </c>
      <c r="F45" s="25"/>
    </row>
    <row r="46" spans="1:6" ht="30" customHeight="1">
      <c r="A46" s="28" t="s">
        <v>71</v>
      </c>
      <c r="B46" s="126" t="s">
        <v>107</v>
      </c>
      <c r="C46" s="126"/>
      <c r="D46" s="126"/>
      <c r="E46" s="126"/>
      <c r="F46" s="126"/>
    </row>
    <row r="47" spans="1:6" ht="28.5" customHeight="1">
      <c r="A47" s="25">
        <v>1</v>
      </c>
      <c r="B47" s="29" t="s">
        <v>72</v>
      </c>
      <c r="C47" s="25" t="s">
        <v>85</v>
      </c>
      <c r="D47" s="26">
        <v>1</v>
      </c>
      <c r="E47" s="26">
        <v>37</v>
      </c>
      <c r="F47" s="48">
        <v>43311</v>
      </c>
    </row>
    <row r="48" spans="1:6" ht="28.5" customHeight="1">
      <c r="A48" s="25">
        <v>2</v>
      </c>
      <c r="B48" s="29" t="s">
        <v>72</v>
      </c>
      <c r="C48" s="25" t="s">
        <v>85</v>
      </c>
      <c r="D48" s="26">
        <v>1</v>
      </c>
      <c r="E48" s="26">
        <v>40</v>
      </c>
      <c r="F48" s="48">
        <v>43312</v>
      </c>
    </row>
    <row r="49" spans="1:6" ht="28.5" customHeight="1">
      <c r="A49" s="25">
        <v>3</v>
      </c>
      <c r="B49" s="51" t="s">
        <v>72</v>
      </c>
      <c r="C49" s="55" t="s">
        <v>85</v>
      </c>
      <c r="D49" s="53">
        <v>1</v>
      </c>
      <c r="E49" s="53">
        <v>84</v>
      </c>
      <c r="F49" s="54">
        <v>43313</v>
      </c>
    </row>
    <row r="50" spans="1:6" ht="28.5" customHeight="1">
      <c r="A50" s="25">
        <v>4</v>
      </c>
      <c r="B50" s="51" t="s">
        <v>72</v>
      </c>
      <c r="C50" s="55" t="s">
        <v>85</v>
      </c>
      <c r="D50" s="53">
        <v>1</v>
      </c>
      <c r="E50" s="53">
        <v>83</v>
      </c>
      <c r="F50" s="54">
        <v>43314</v>
      </c>
    </row>
    <row r="51" spans="1:6" ht="28.5" customHeight="1">
      <c r="A51" s="25">
        <v>5</v>
      </c>
      <c r="B51" s="51" t="s">
        <v>72</v>
      </c>
      <c r="C51" s="55" t="s">
        <v>85</v>
      </c>
      <c r="D51" s="53">
        <v>1</v>
      </c>
      <c r="E51" s="53">
        <v>74</v>
      </c>
      <c r="F51" s="54">
        <v>43315</v>
      </c>
    </row>
    <row r="52" spans="1:6" ht="28.5" customHeight="1">
      <c r="A52" s="25">
        <v>6</v>
      </c>
      <c r="B52" s="51" t="s">
        <v>72</v>
      </c>
      <c r="C52" s="55" t="s">
        <v>85</v>
      </c>
      <c r="D52" s="53">
        <v>1</v>
      </c>
      <c r="E52" s="53">
        <v>40</v>
      </c>
      <c r="F52" s="54">
        <v>43318</v>
      </c>
    </row>
    <row r="53" spans="1:6" ht="28.5" customHeight="1">
      <c r="A53" s="25">
        <v>7</v>
      </c>
      <c r="B53" s="51" t="s">
        <v>72</v>
      </c>
      <c r="C53" s="55" t="s">
        <v>85</v>
      </c>
      <c r="D53" s="53">
        <v>1</v>
      </c>
      <c r="E53" s="53">
        <v>37</v>
      </c>
      <c r="F53" s="54">
        <v>43319</v>
      </c>
    </row>
    <row r="54" spans="1:6" ht="14.25" customHeight="1">
      <c r="A54" s="25"/>
      <c r="B54" s="42" t="s">
        <v>112</v>
      </c>
      <c r="C54" s="25"/>
      <c r="D54" s="28">
        <f>SUM(D47:D53)</f>
        <v>7</v>
      </c>
      <c r="E54" s="28">
        <f>SUM(E47:E53)</f>
        <v>395</v>
      </c>
      <c r="F54" s="48"/>
    </row>
    <row r="55" spans="1:6" ht="30" customHeight="1">
      <c r="A55" s="28" t="s">
        <v>76</v>
      </c>
      <c r="B55" s="126" t="s">
        <v>108</v>
      </c>
      <c r="C55" s="126"/>
      <c r="D55" s="126"/>
      <c r="E55" s="126"/>
      <c r="F55" s="126"/>
    </row>
    <row r="56" spans="1:6" ht="28.5" customHeight="1">
      <c r="A56" s="25">
        <v>1</v>
      </c>
      <c r="B56" s="29" t="s">
        <v>77</v>
      </c>
      <c r="C56" s="49" t="s">
        <v>80</v>
      </c>
      <c r="D56" s="26">
        <v>1</v>
      </c>
      <c r="E56" s="26">
        <v>28</v>
      </c>
      <c r="F56" s="48">
        <v>43300</v>
      </c>
    </row>
    <row r="57" spans="1:6" ht="28.5" customHeight="1">
      <c r="A57" s="25">
        <v>2</v>
      </c>
      <c r="B57" s="29" t="s">
        <v>77</v>
      </c>
      <c r="C57" s="49" t="s">
        <v>80</v>
      </c>
      <c r="D57" s="26">
        <v>1</v>
      </c>
      <c r="E57" s="26">
        <v>29</v>
      </c>
      <c r="F57" s="48">
        <v>43301</v>
      </c>
    </row>
    <row r="58" spans="1:6" ht="28.5" customHeight="1">
      <c r="A58" s="25">
        <v>3</v>
      </c>
      <c r="B58" s="29" t="s">
        <v>77</v>
      </c>
      <c r="C58" s="49" t="s">
        <v>80</v>
      </c>
      <c r="D58" s="26">
        <v>1</v>
      </c>
      <c r="E58" s="26">
        <v>31</v>
      </c>
      <c r="F58" s="48">
        <v>43302</v>
      </c>
    </row>
    <row r="59" spans="1:6" ht="14.25" customHeight="1">
      <c r="A59" s="25"/>
      <c r="B59" s="42" t="s">
        <v>81</v>
      </c>
      <c r="C59" s="25"/>
      <c r="D59" s="28">
        <f>SUM(D56:D58)</f>
        <v>3</v>
      </c>
      <c r="E59" s="28">
        <f>SUM(E56:E58)</f>
        <v>88</v>
      </c>
      <c r="F59" s="48"/>
    </row>
    <row r="60" spans="1:6" ht="30" customHeight="1">
      <c r="A60" s="28" t="s">
        <v>82</v>
      </c>
      <c r="B60" s="126" t="s">
        <v>109</v>
      </c>
      <c r="C60" s="126"/>
      <c r="D60" s="126"/>
      <c r="E60" s="126"/>
      <c r="F60" s="126"/>
    </row>
    <row r="61" spans="1:6" ht="28.5" customHeight="1">
      <c r="A61" s="25">
        <v>1</v>
      </c>
      <c r="B61" s="29" t="s">
        <v>79</v>
      </c>
      <c r="C61" s="25" t="s">
        <v>78</v>
      </c>
      <c r="D61" s="26">
        <v>1</v>
      </c>
      <c r="E61" s="26">
        <v>34</v>
      </c>
      <c r="F61" s="48">
        <v>43304</v>
      </c>
    </row>
    <row r="62" spans="1:6" ht="28.5" customHeight="1">
      <c r="A62" s="25">
        <v>2</v>
      </c>
      <c r="B62" s="29" t="s">
        <v>79</v>
      </c>
      <c r="C62" s="25" t="s">
        <v>78</v>
      </c>
      <c r="D62" s="26">
        <v>1</v>
      </c>
      <c r="E62" s="26">
        <v>33</v>
      </c>
      <c r="F62" s="48">
        <v>43305</v>
      </c>
    </row>
    <row r="63" spans="1:6" ht="28.5" customHeight="1">
      <c r="A63" s="25">
        <v>3</v>
      </c>
      <c r="B63" s="29" t="s">
        <v>79</v>
      </c>
      <c r="C63" s="25" t="s">
        <v>78</v>
      </c>
      <c r="D63" s="26">
        <v>1</v>
      </c>
      <c r="E63" s="26">
        <v>35</v>
      </c>
      <c r="F63" s="48">
        <v>43306</v>
      </c>
    </row>
    <row r="64" spans="1:6" ht="14.25" customHeight="1">
      <c r="A64" s="25"/>
      <c r="B64" s="42" t="s">
        <v>81</v>
      </c>
      <c r="C64" s="25"/>
      <c r="D64" s="28">
        <f t="shared" ref="D64:E64" si="0">SUM(D61:D63)</f>
        <v>3</v>
      </c>
      <c r="E64" s="28">
        <f t="shared" si="0"/>
        <v>102</v>
      </c>
      <c r="F64" s="48"/>
    </row>
    <row r="65" spans="1:6" ht="30" customHeight="1">
      <c r="A65" s="28" t="s">
        <v>83</v>
      </c>
      <c r="B65" s="126" t="s">
        <v>110</v>
      </c>
      <c r="C65" s="126"/>
      <c r="D65" s="126"/>
      <c r="E65" s="126"/>
      <c r="F65" s="126"/>
    </row>
    <row r="66" spans="1:6" ht="28.5" customHeight="1">
      <c r="A66" s="25">
        <v>1</v>
      </c>
      <c r="B66" s="29" t="s">
        <v>73</v>
      </c>
      <c r="C66" s="25" t="s">
        <v>75</v>
      </c>
      <c r="D66" s="26">
        <v>3</v>
      </c>
      <c r="E66" s="26">
        <v>69</v>
      </c>
      <c r="F66" s="48" t="s">
        <v>74</v>
      </c>
    </row>
    <row r="67" spans="1:6" ht="14.25" customHeight="1">
      <c r="A67" s="25"/>
      <c r="B67" s="42" t="s">
        <v>14</v>
      </c>
      <c r="C67" s="25"/>
      <c r="D67" s="28">
        <f>SUM(D66:D66)</f>
        <v>3</v>
      </c>
      <c r="E67" s="28">
        <f>SUM(E66:E66)</f>
        <v>69</v>
      </c>
      <c r="F67" s="48"/>
    </row>
    <row r="68" spans="1:6" s="37" customFormat="1" ht="29.25" customHeight="1">
      <c r="A68" s="28" t="s">
        <v>111</v>
      </c>
      <c r="B68" s="123" t="s">
        <v>96</v>
      </c>
      <c r="C68" s="124"/>
      <c r="D68" s="124"/>
      <c r="E68" s="124"/>
      <c r="F68" s="125"/>
    </row>
    <row r="69" spans="1:6" s="37" customFormat="1" ht="27.75" customHeight="1">
      <c r="A69" s="25">
        <v>1</v>
      </c>
      <c r="B69" s="51" t="s">
        <v>95</v>
      </c>
      <c r="C69" s="55" t="s">
        <v>97</v>
      </c>
      <c r="D69" s="55">
        <v>1</v>
      </c>
      <c r="E69" s="55">
        <v>51</v>
      </c>
      <c r="F69" s="54">
        <v>43325</v>
      </c>
    </row>
    <row r="70" spans="1:6" s="37" customFormat="1" ht="27.75" customHeight="1">
      <c r="A70" s="25">
        <v>2</v>
      </c>
      <c r="B70" s="51" t="s">
        <v>95</v>
      </c>
      <c r="C70" s="55" t="s">
        <v>97</v>
      </c>
      <c r="D70" s="53">
        <v>1</v>
      </c>
      <c r="E70" s="53">
        <v>41</v>
      </c>
      <c r="F70" s="54">
        <v>43326</v>
      </c>
    </row>
    <row r="71" spans="1:6" ht="27.75" customHeight="1">
      <c r="A71" s="25">
        <v>3</v>
      </c>
      <c r="B71" s="51" t="s">
        <v>95</v>
      </c>
      <c r="C71" s="55" t="s">
        <v>97</v>
      </c>
      <c r="D71" s="55">
        <v>1</v>
      </c>
      <c r="E71" s="55">
        <v>51</v>
      </c>
      <c r="F71" s="54">
        <v>43328</v>
      </c>
    </row>
    <row r="72" spans="1:6" ht="14.25" customHeight="1">
      <c r="A72" s="25"/>
      <c r="B72" s="42" t="s">
        <v>81</v>
      </c>
      <c r="C72" s="25"/>
      <c r="D72" s="28">
        <f>SUM(D69:D71)</f>
        <v>3</v>
      </c>
      <c r="E72" s="28">
        <f>SUM(E69:E71)</f>
        <v>143</v>
      </c>
      <c r="F72" s="48"/>
    </row>
    <row r="73" spans="1:6">
      <c r="A73" s="34"/>
      <c r="B73" s="32" t="s">
        <v>46</v>
      </c>
      <c r="C73" s="34"/>
      <c r="D73" s="33">
        <f>D72+D67+D64+D59+D54+D45+D41+D34+D30+D26+D22+D19+D15</f>
        <v>70</v>
      </c>
      <c r="E73" s="33">
        <f>E72+E67+E64+E59+E54+E45+E41+E34+E30+E26+E22+E19+E15</f>
        <v>1514</v>
      </c>
      <c r="F73" s="34"/>
    </row>
  </sheetData>
  <mergeCells count="20">
    <mergeCell ref="B31:F31"/>
    <mergeCell ref="B35:F35"/>
    <mergeCell ref="B27:F27"/>
    <mergeCell ref="A1:F1"/>
    <mergeCell ref="A2:F2"/>
    <mergeCell ref="A3:F3"/>
    <mergeCell ref="A4:F4"/>
    <mergeCell ref="A7:F7"/>
    <mergeCell ref="B8:F8"/>
    <mergeCell ref="A12:F12"/>
    <mergeCell ref="B13:F13"/>
    <mergeCell ref="B16:F16"/>
    <mergeCell ref="B20:F20"/>
    <mergeCell ref="B23:F23"/>
    <mergeCell ref="B42:F42"/>
    <mergeCell ref="B46:F46"/>
    <mergeCell ref="B55:F55"/>
    <mergeCell ref="B60:F60"/>
    <mergeCell ref="B68:F68"/>
    <mergeCell ref="B65:F65"/>
  </mergeCells>
  <printOptions horizontalCentered="1"/>
  <pageMargins left="0.19685039370078741" right="0" top="0.19685039370078741" bottom="0.9" header="0" footer="0"/>
  <pageSetup paperSize="9" scale="95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pane ySplit="5" topLeftCell="A36" activePane="bottomLeft" state="frozen"/>
      <selection pane="bottomLeft" activeCell="A4" sqref="A4:F4"/>
    </sheetView>
  </sheetViews>
  <sheetFormatPr defaultRowHeight="15"/>
  <cols>
    <col min="1" max="1" width="3.5703125" style="21" bestFit="1" customWidth="1"/>
    <col min="2" max="2" width="30.28515625" style="21" customWidth="1"/>
    <col min="3" max="3" width="24.5703125" style="21" customWidth="1"/>
    <col min="4" max="4" width="8.140625" style="21" customWidth="1"/>
    <col min="5" max="5" width="11.5703125" style="21" customWidth="1"/>
    <col min="6" max="6" width="19.5703125" style="21" customWidth="1"/>
    <col min="7" max="16384" width="9.140625" style="21"/>
  </cols>
  <sheetData>
    <row r="1" spans="1:6" ht="42.75" customHeight="1">
      <c r="A1" s="134" t="s">
        <v>7</v>
      </c>
      <c r="B1" s="135"/>
      <c r="C1" s="135"/>
      <c r="D1" s="135"/>
      <c r="E1" s="135"/>
      <c r="F1" s="135"/>
    </row>
    <row r="2" spans="1:6" ht="16.5" customHeight="1">
      <c r="A2" s="136" t="s">
        <v>6</v>
      </c>
      <c r="B2" s="136"/>
      <c r="C2" s="136"/>
      <c r="D2" s="136"/>
      <c r="E2" s="136"/>
      <c r="F2" s="136"/>
    </row>
    <row r="3" spans="1:6" ht="18.75" customHeight="1">
      <c r="A3" s="137" t="s">
        <v>8</v>
      </c>
      <c r="B3" s="137"/>
      <c r="C3" s="137"/>
      <c r="D3" s="137"/>
      <c r="E3" s="137"/>
      <c r="F3" s="137"/>
    </row>
    <row r="4" spans="1:6" ht="20.25" customHeight="1">
      <c r="A4" s="138" t="s">
        <v>60</v>
      </c>
      <c r="B4" s="138"/>
      <c r="C4" s="138"/>
      <c r="D4" s="138"/>
      <c r="E4" s="138"/>
      <c r="F4" s="138"/>
    </row>
    <row r="5" spans="1:6" ht="27.75" customHeight="1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</row>
    <row r="6" spans="1:6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>
      <c r="A7" s="139" t="s">
        <v>12</v>
      </c>
      <c r="B7" s="139"/>
      <c r="C7" s="139"/>
      <c r="D7" s="139"/>
      <c r="E7" s="139"/>
      <c r="F7" s="139"/>
    </row>
    <row r="8" spans="1:6" ht="18" customHeight="1">
      <c r="A8" s="5" t="s">
        <v>9</v>
      </c>
      <c r="B8" s="141" t="s">
        <v>41</v>
      </c>
      <c r="C8" s="141"/>
      <c r="D8" s="141"/>
      <c r="E8" s="141"/>
      <c r="F8" s="141"/>
    </row>
    <row r="9" spans="1:6" s="2" customFormat="1" ht="18.75" customHeight="1">
      <c r="A9" s="6">
        <v>1</v>
      </c>
      <c r="B9" s="24" t="s">
        <v>22</v>
      </c>
      <c r="C9" s="7" t="s">
        <v>13</v>
      </c>
      <c r="D9" s="7">
        <v>41</v>
      </c>
      <c r="E9" s="7">
        <v>0</v>
      </c>
      <c r="F9" s="8"/>
    </row>
    <row r="10" spans="1:6" s="2" customFormat="1" ht="18" customHeight="1">
      <c r="A10" s="6">
        <v>2</v>
      </c>
      <c r="B10" s="24" t="s">
        <v>21</v>
      </c>
      <c r="C10" s="7" t="s">
        <v>13</v>
      </c>
      <c r="D10" s="7">
        <v>55</v>
      </c>
      <c r="E10" s="7">
        <v>0</v>
      </c>
      <c r="F10" s="8"/>
    </row>
    <row r="11" spans="1:6" s="2" customFormat="1" ht="15.75" customHeight="1">
      <c r="A11" s="6"/>
      <c r="B11" s="9" t="s">
        <v>23</v>
      </c>
      <c r="C11" s="7"/>
      <c r="D11" s="7"/>
      <c r="E11" s="10">
        <f>SUM(E9:E10)</f>
        <v>0</v>
      </c>
      <c r="F11" s="8"/>
    </row>
    <row r="12" spans="1:6" ht="18.75" customHeight="1">
      <c r="A12" s="142" t="s">
        <v>10</v>
      </c>
      <c r="B12" s="142"/>
      <c r="C12" s="142"/>
      <c r="D12" s="142"/>
      <c r="E12" s="142"/>
      <c r="F12" s="142"/>
    </row>
    <row r="13" spans="1:6" ht="33.75" customHeight="1">
      <c r="A13" s="11" t="s">
        <v>9</v>
      </c>
      <c r="B13" s="140" t="s">
        <v>42</v>
      </c>
      <c r="C13" s="140"/>
      <c r="D13" s="140"/>
      <c r="E13" s="140"/>
      <c r="F13" s="140"/>
    </row>
    <row r="14" spans="1:6" ht="28.5" customHeight="1">
      <c r="A14" s="12">
        <v>1</v>
      </c>
      <c r="B14" s="23" t="s">
        <v>27</v>
      </c>
      <c r="C14" s="12" t="s">
        <v>28</v>
      </c>
      <c r="D14" s="12">
        <v>3</v>
      </c>
      <c r="E14" s="12">
        <v>18</v>
      </c>
      <c r="F14" s="12" t="s">
        <v>29</v>
      </c>
    </row>
    <row r="15" spans="1:6">
      <c r="A15" s="12"/>
      <c r="B15" s="9" t="s">
        <v>14</v>
      </c>
      <c r="C15" s="13"/>
      <c r="D15" s="14">
        <v>3</v>
      </c>
      <c r="E15" s="14">
        <v>18</v>
      </c>
      <c r="F15" s="15"/>
    </row>
    <row r="16" spans="1:6" ht="32.25" customHeight="1">
      <c r="A16" s="11" t="s">
        <v>15</v>
      </c>
      <c r="B16" s="140" t="s">
        <v>43</v>
      </c>
      <c r="C16" s="140"/>
      <c r="D16" s="140"/>
      <c r="E16" s="140"/>
      <c r="F16" s="140"/>
    </row>
    <row r="17" spans="1:6" ht="28.5" customHeight="1">
      <c r="A17" s="12">
        <v>1</v>
      </c>
      <c r="B17" s="23" t="s">
        <v>24</v>
      </c>
      <c r="C17" s="12" t="s">
        <v>19</v>
      </c>
      <c r="D17" s="12">
        <v>3</v>
      </c>
      <c r="E17" s="12">
        <v>21</v>
      </c>
      <c r="F17" s="12" t="s">
        <v>25</v>
      </c>
    </row>
    <row r="18" spans="1:6" ht="28.5" customHeight="1">
      <c r="A18" s="12">
        <v>2</v>
      </c>
      <c r="B18" s="23" t="s">
        <v>24</v>
      </c>
      <c r="C18" s="12" t="s">
        <v>19</v>
      </c>
      <c r="D18" s="12">
        <v>3</v>
      </c>
      <c r="E18" s="12">
        <v>26</v>
      </c>
      <c r="F18" s="12" t="s">
        <v>26</v>
      </c>
    </row>
    <row r="19" spans="1:6">
      <c r="A19" s="3"/>
      <c r="B19" s="9" t="s">
        <v>11</v>
      </c>
      <c r="C19" s="3"/>
      <c r="D19" s="20">
        <v>6</v>
      </c>
      <c r="E19" s="16">
        <f>SUM(E17:E18)</f>
        <v>47</v>
      </c>
      <c r="F19" s="3"/>
    </row>
    <row r="20" spans="1:6" ht="30.75" customHeight="1">
      <c r="A20" s="11" t="s">
        <v>16</v>
      </c>
      <c r="B20" s="140" t="s">
        <v>44</v>
      </c>
      <c r="C20" s="140"/>
      <c r="D20" s="140"/>
      <c r="E20" s="140"/>
      <c r="F20" s="140"/>
    </row>
    <row r="21" spans="1:6" ht="30">
      <c r="A21" s="12">
        <v>1</v>
      </c>
      <c r="B21" s="23" t="s">
        <v>30</v>
      </c>
      <c r="C21" s="12" t="s">
        <v>31</v>
      </c>
      <c r="D21" s="12">
        <v>8</v>
      </c>
      <c r="E21" s="12">
        <v>29</v>
      </c>
      <c r="F21" s="12" t="s">
        <v>32</v>
      </c>
    </row>
    <row r="22" spans="1:6">
      <c r="A22" s="12"/>
      <c r="B22" s="9" t="s">
        <v>14</v>
      </c>
      <c r="C22" s="13"/>
      <c r="D22" s="14">
        <v>8</v>
      </c>
      <c r="E22" s="14">
        <v>29</v>
      </c>
      <c r="F22" s="15"/>
    </row>
    <row r="23" spans="1:6" ht="38.25" customHeight="1">
      <c r="A23" s="11" t="s">
        <v>17</v>
      </c>
      <c r="B23" s="140" t="s">
        <v>84</v>
      </c>
      <c r="C23" s="140"/>
      <c r="D23" s="140"/>
      <c r="E23" s="140"/>
      <c r="F23" s="140"/>
    </row>
    <row r="24" spans="1:6" ht="60">
      <c r="A24" s="12">
        <v>1</v>
      </c>
      <c r="B24" s="23" t="s">
        <v>34</v>
      </c>
      <c r="C24" s="12" t="s">
        <v>33</v>
      </c>
      <c r="D24" s="12">
        <v>1</v>
      </c>
      <c r="E24" s="12">
        <v>44</v>
      </c>
      <c r="F24" s="17">
        <v>43242</v>
      </c>
    </row>
    <row r="25" spans="1:6" ht="45">
      <c r="A25" s="12">
        <v>2</v>
      </c>
      <c r="B25" s="23" t="s">
        <v>35</v>
      </c>
      <c r="C25" s="12" t="s">
        <v>40</v>
      </c>
      <c r="D25" s="12">
        <v>3</v>
      </c>
      <c r="E25" s="12">
        <v>220</v>
      </c>
      <c r="F25" s="12" t="s">
        <v>36</v>
      </c>
    </row>
    <row r="26" spans="1:6">
      <c r="A26" s="12"/>
      <c r="B26" s="9" t="s">
        <v>14</v>
      </c>
      <c r="C26" s="13"/>
      <c r="D26" s="14">
        <v>4</v>
      </c>
      <c r="E26" s="14">
        <f>SUM(E24+E25)</f>
        <v>264</v>
      </c>
      <c r="F26" s="15"/>
    </row>
    <row r="27" spans="1:6" ht="30" customHeight="1">
      <c r="A27" s="11" t="s">
        <v>18</v>
      </c>
      <c r="B27" s="140" t="s">
        <v>45</v>
      </c>
      <c r="C27" s="140"/>
      <c r="D27" s="140"/>
      <c r="E27" s="140"/>
      <c r="F27" s="140"/>
    </row>
    <row r="28" spans="1:6" ht="28.5" customHeight="1">
      <c r="A28" s="12">
        <v>1</v>
      </c>
      <c r="B28" s="18" t="s">
        <v>37</v>
      </c>
      <c r="C28" s="19" t="s">
        <v>38</v>
      </c>
      <c r="D28" s="13">
        <v>1</v>
      </c>
      <c r="E28" s="13">
        <v>49</v>
      </c>
      <c r="F28" s="17">
        <v>43249</v>
      </c>
    </row>
    <row r="29" spans="1:6" ht="17.25" customHeight="1">
      <c r="A29" s="12">
        <v>2</v>
      </c>
      <c r="B29" s="18" t="s">
        <v>37</v>
      </c>
      <c r="C29" s="19" t="s">
        <v>39</v>
      </c>
      <c r="D29" s="13">
        <v>1</v>
      </c>
      <c r="E29" s="13">
        <v>61</v>
      </c>
      <c r="F29" s="17">
        <v>43250</v>
      </c>
    </row>
    <row r="30" spans="1:6" ht="14.25" customHeight="1">
      <c r="A30" s="12"/>
      <c r="B30" s="9" t="s">
        <v>11</v>
      </c>
      <c r="C30" s="12"/>
      <c r="D30" s="11">
        <v>2</v>
      </c>
      <c r="E30" s="11">
        <f>E28+E29</f>
        <v>110</v>
      </c>
      <c r="F30" s="12"/>
    </row>
    <row r="31" spans="1:6" ht="30" customHeight="1">
      <c r="A31" s="11" t="s">
        <v>49</v>
      </c>
      <c r="B31" s="140" t="s">
        <v>86</v>
      </c>
      <c r="C31" s="140"/>
      <c r="D31" s="140"/>
      <c r="E31" s="140"/>
      <c r="F31" s="140"/>
    </row>
    <row r="32" spans="1:6" ht="28.5" customHeight="1">
      <c r="A32" s="12">
        <v>1</v>
      </c>
      <c r="B32" s="18" t="s">
        <v>50</v>
      </c>
      <c r="C32" s="19" t="s">
        <v>51</v>
      </c>
      <c r="D32" s="13">
        <v>3</v>
      </c>
      <c r="E32" s="13">
        <v>32</v>
      </c>
      <c r="F32" s="17" t="s">
        <v>52</v>
      </c>
    </row>
    <row r="33" spans="1:6" ht="17.25" customHeight="1">
      <c r="A33" s="12">
        <v>2</v>
      </c>
      <c r="B33" s="18" t="s">
        <v>50</v>
      </c>
      <c r="C33" s="19" t="s">
        <v>51</v>
      </c>
      <c r="D33" s="13">
        <v>3</v>
      </c>
      <c r="E33" s="13">
        <v>31</v>
      </c>
      <c r="F33" s="17" t="s">
        <v>57</v>
      </c>
    </row>
    <row r="34" spans="1:6" ht="14.25" customHeight="1">
      <c r="A34" s="12"/>
      <c r="B34" s="9" t="s">
        <v>11</v>
      </c>
      <c r="C34" s="12"/>
      <c r="D34" s="11">
        <f>D32+D33</f>
        <v>6</v>
      </c>
      <c r="E34" s="11">
        <f>E32+E33</f>
        <v>63</v>
      </c>
      <c r="F34" s="12"/>
    </row>
    <row r="35" spans="1:6" ht="30" customHeight="1">
      <c r="A35" s="11" t="s">
        <v>54</v>
      </c>
      <c r="B35" s="140" t="s">
        <v>87</v>
      </c>
      <c r="C35" s="140"/>
      <c r="D35" s="140"/>
      <c r="E35" s="140"/>
      <c r="F35" s="140"/>
    </row>
    <row r="36" spans="1:6" ht="28.5" customHeight="1">
      <c r="A36" s="59">
        <v>1</v>
      </c>
      <c r="B36" s="60" t="s">
        <v>61</v>
      </c>
      <c r="C36" s="63" t="s">
        <v>62</v>
      </c>
      <c r="D36" s="61">
        <v>2</v>
      </c>
      <c r="E36" s="61">
        <v>26</v>
      </c>
      <c r="F36" s="62" t="s">
        <v>64</v>
      </c>
    </row>
    <row r="37" spans="1:6" ht="17.25" customHeight="1">
      <c r="A37" s="59">
        <v>2</v>
      </c>
      <c r="B37" s="60" t="s">
        <v>61</v>
      </c>
      <c r="C37" s="63" t="s">
        <v>63</v>
      </c>
      <c r="D37" s="61">
        <v>3</v>
      </c>
      <c r="E37" s="61">
        <v>36</v>
      </c>
      <c r="F37" s="62" t="s">
        <v>65</v>
      </c>
    </row>
    <row r="38" spans="1:6" ht="17.25" customHeight="1">
      <c r="A38" s="59">
        <v>3</v>
      </c>
      <c r="B38" s="60" t="s">
        <v>61</v>
      </c>
      <c r="C38" s="63" t="s">
        <v>62</v>
      </c>
      <c r="D38" s="61">
        <v>2</v>
      </c>
      <c r="E38" s="61">
        <v>32</v>
      </c>
      <c r="F38" s="62" t="s">
        <v>66</v>
      </c>
    </row>
    <row r="39" spans="1:6" ht="14.25" customHeight="1">
      <c r="A39" s="12"/>
      <c r="B39" s="9" t="s">
        <v>11</v>
      </c>
      <c r="C39" s="12"/>
      <c r="D39" s="11">
        <f>SUM(D36:D38)</f>
        <v>7</v>
      </c>
      <c r="E39" s="11">
        <f>SUM(E36:E38)</f>
        <v>94</v>
      </c>
      <c r="F39" s="12"/>
    </row>
    <row r="40" spans="1:6" ht="30" customHeight="1">
      <c r="A40" s="11" t="s">
        <v>70</v>
      </c>
      <c r="B40" s="140" t="s">
        <v>59</v>
      </c>
      <c r="C40" s="140"/>
      <c r="D40" s="140"/>
      <c r="E40" s="140"/>
      <c r="F40" s="140"/>
    </row>
    <row r="41" spans="1:6" ht="28.5" customHeight="1">
      <c r="A41" s="12">
        <v>1</v>
      </c>
      <c r="B41" s="18" t="s">
        <v>58</v>
      </c>
      <c r="C41" s="12" t="s">
        <v>55</v>
      </c>
      <c r="D41" s="13">
        <v>5</v>
      </c>
      <c r="E41" s="13">
        <v>23</v>
      </c>
      <c r="F41" s="17" t="s">
        <v>56</v>
      </c>
    </row>
    <row r="42" spans="1:6" ht="14.25" customHeight="1">
      <c r="A42" s="12"/>
      <c r="B42" s="9" t="s">
        <v>14</v>
      </c>
      <c r="C42" s="12"/>
      <c r="D42" s="11">
        <f>D41</f>
        <v>5</v>
      </c>
      <c r="E42" s="11">
        <f>E41</f>
        <v>23</v>
      </c>
      <c r="F42" s="12"/>
    </row>
    <row r="43" spans="1:6" ht="30" customHeight="1">
      <c r="A43" s="11" t="s">
        <v>71</v>
      </c>
      <c r="B43" s="140" t="s">
        <v>88</v>
      </c>
      <c r="C43" s="140"/>
      <c r="D43" s="140"/>
      <c r="E43" s="140"/>
      <c r="F43" s="140"/>
    </row>
    <row r="44" spans="1:6" ht="28.5" customHeight="1">
      <c r="A44" s="59">
        <v>1</v>
      </c>
      <c r="B44" s="60" t="s">
        <v>72</v>
      </c>
      <c r="C44" s="64" t="s">
        <v>85</v>
      </c>
      <c r="D44" s="61">
        <v>1</v>
      </c>
      <c r="E44" s="61">
        <v>37</v>
      </c>
      <c r="F44" s="62">
        <v>43311</v>
      </c>
    </row>
    <row r="45" spans="1:6" ht="28.5" customHeight="1">
      <c r="A45" s="59">
        <v>2</v>
      </c>
      <c r="B45" s="60" t="s">
        <v>72</v>
      </c>
      <c r="C45" s="64" t="s">
        <v>85</v>
      </c>
      <c r="D45" s="61">
        <v>1</v>
      </c>
      <c r="E45" s="61">
        <v>40</v>
      </c>
      <c r="F45" s="62">
        <v>43312</v>
      </c>
    </row>
    <row r="46" spans="1:6" ht="14.25" customHeight="1">
      <c r="A46" s="12"/>
      <c r="B46" s="9" t="s">
        <v>11</v>
      </c>
      <c r="C46" s="12"/>
      <c r="D46" s="11">
        <v>2</v>
      </c>
      <c r="E46" s="11">
        <f>SUM(E44:E45)</f>
        <v>77</v>
      </c>
      <c r="F46" s="17"/>
    </row>
    <row r="47" spans="1:6" ht="30" customHeight="1">
      <c r="A47" s="11" t="s">
        <v>76</v>
      </c>
      <c r="B47" s="140" t="s">
        <v>89</v>
      </c>
      <c r="C47" s="140"/>
      <c r="D47" s="140"/>
      <c r="E47" s="140"/>
      <c r="F47" s="140"/>
    </row>
    <row r="48" spans="1:6" ht="28.5" customHeight="1">
      <c r="A48" s="59">
        <v>1</v>
      </c>
      <c r="B48" s="60" t="s">
        <v>77</v>
      </c>
      <c r="C48" s="63" t="s">
        <v>80</v>
      </c>
      <c r="D48" s="61">
        <v>1</v>
      </c>
      <c r="E48" s="61">
        <v>28</v>
      </c>
      <c r="F48" s="62">
        <v>43300</v>
      </c>
    </row>
    <row r="49" spans="1:6" ht="28.5" customHeight="1">
      <c r="A49" s="59">
        <v>2</v>
      </c>
      <c r="B49" s="60" t="s">
        <v>77</v>
      </c>
      <c r="C49" s="63" t="s">
        <v>80</v>
      </c>
      <c r="D49" s="61">
        <v>1</v>
      </c>
      <c r="E49" s="61">
        <v>29</v>
      </c>
      <c r="F49" s="62">
        <v>43301</v>
      </c>
    </row>
    <row r="50" spans="1:6" ht="28.5" customHeight="1">
      <c r="A50" s="59">
        <v>3</v>
      </c>
      <c r="B50" s="60" t="s">
        <v>77</v>
      </c>
      <c r="C50" s="63" t="s">
        <v>80</v>
      </c>
      <c r="D50" s="61">
        <v>1</v>
      </c>
      <c r="E50" s="61">
        <v>31</v>
      </c>
      <c r="F50" s="62">
        <v>43302</v>
      </c>
    </row>
    <row r="51" spans="1:6" ht="14.25" customHeight="1">
      <c r="A51" s="12"/>
      <c r="B51" s="9" t="s">
        <v>81</v>
      </c>
      <c r="C51" s="12"/>
      <c r="D51" s="11">
        <f>SUM(D48:D50)</f>
        <v>3</v>
      </c>
      <c r="E51" s="11">
        <f>SUM(E48:E50)</f>
        <v>88</v>
      </c>
      <c r="F51" s="17"/>
    </row>
    <row r="52" spans="1:6" ht="30" customHeight="1">
      <c r="A52" s="11" t="s">
        <v>82</v>
      </c>
      <c r="B52" s="140" t="s">
        <v>90</v>
      </c>
      <c r="C52" s="140"/>
      <c r="D52" s="140"/>
      <c r="E52" s="140"/>
      <c r="F52" s="140"/>
    </row>
    <row r="53" spans="1:6" ht="28.5" customHeight="1">
      <c r="A53" s="59">
        <v>1</v>
      </c>
      <c r="B53" s="60" t="s">
        <v>79</v>
      </c>
      <c r="C53" s="59" t="s">
        <v>78</v>
      </c>
      <c r="D53" s="61">
        <v>1</v>
      </c>
      <c r="E53" s="61">
        <v>34</v>
      </c>
      <c r="F53" s="62">
        <v>43304</v>
      </c>
    </row>
    <row r="54" spans="1:6" ht="28.5" customHeight="1">
      <c r="A54" s="59">
        <v>2</v>
      </c>
      <c r="B54" s="60" t="s">
        <v>79</v>
      </c>
      <c r="C54" s="59" t="s">
        <v>78</v>
      </c>
      <c r="D54" s="61">
        <v>1</v>
      </c>
      <c r="E54" s="61">
        <v>33</v>
      </c>
      <c r="F54" s="62">
        <v>43305</v>
      </c>
    </row>
    <row r="55" spans="1:6" ht="28.5" customHeight="1">
      <c r="A55" s="59">
        <v>3</v>
      </c>
      <c r="B55" s="60" t="s">
        <v>79</v>
      </c>
      <c r="C55" s="59" t="s">
        <v>78</v>
      </c>
      <c r="D55" s="61">
        <v>1</v>
      </c>
      <c r="E55" s="61">
        <v>35</v>
      </c>
      <c r="F55" s="62">
        <v>43306</v>
      </c>
    </row>
    <row r="56" spans="1:6" ht="14.25" customHeight="1">
      <c r="A56" s="12"/>
      <c r="B56" s="9" t="s">
        <v>81</v>
      </c>
      <c r="C56" s="12"/>
      <c r="D56" s="11">
        <f t="shared" ref="D56:E56" si="0">SUM(D53:D55)</f>
        <v>3</v>
      </c>
      <c r="E56" s="11">
        <f t="shared" si="0"/>
        <v>102</v>
      </c>
      <c r="F56" s="17"/>
    </row>
    <row r="57" spans="1:6" ht="30" customHeight="1">
      <c r="A57" s="11" t="s">
        <v>83</v>
      </c>
      <c r="B57" s="140" t="s">
        <v>91</v>
      </c>
      <c r="C57" s="140"/>
      <c r="D57" s="140"/>
      <c r="E57" s="140"/>
      <c r="F57" s="140"/>
    </row>
    <row r="58" spans="1:6" ht="28.5" customHeight="1">
      <c r="A58" s="59">
        <v>1</v>
      </c>
      <c r="B58" s="60" t="s">
        <v>73</v>
      </c>
      <c r="C58" s="59" t="s">
        <v>75</v>
      </c>
      <c r="D58" s="61">
        <v>3</v>
      </c>
      <c r="E58" s="61">
        <v>69</v>
      </c>
      <c r="F58" s="62" t="s">
        <v>74</v>
      </c>
    </row>
    <row r="59" spans="1:6" ht="14.25" customHeight="1">
      <c r="A59" s="12"/>
      <c r="B59" s="9" t="s">
        <v>14</v>
      </c>
      <c r="C59" s="12"/>
      <c r="D59" s="11">
        <v>3</v>
      </c>
      <c r="E59" s="11">
        <f>SUM(E58:E58)</f>
        <v>69</v>
      </c>
      <c r="F59" s="17"/>
    </row>
    <row r="60" spans="1:6">
      <c r="A60" s="12"/>
      <c r="B60" s="9" t="s">
        <v>46</v>
      </c>
      <c r="C60" s="12"/>
      <c r="D60" s="11">
        <f>D59+D56+D51+D46+D42+D39+D34+D30+D26+D22+D19+D15</f>
        <v>52</v>
      </c>
      <c r="E60" s="11">
        <f>E59+E56+E51+E46+E42+E39+E34+E30+E26+E22+E19+E15</f>
        <v>984</v>
      </c>
      <c r="F60" s="12"/>
    </row>
  </sheetData>
  <mergeCells count="19">
    <mergeCell ref="B27:F27"/>
    <mergeCell ref="B47:F47"/>
    <mergeCell ref="B8:F8"/>
    <mergeCell ref="B40:F40"/>
    <mergeCell ref="B57:F57"/>
    <mergeCell ref="B31:F31"/>
    <mergeCell ref="B43:F43"/>
    <mergeCell ref="B35:F35"/>
    <mergeCell ref="A12:F12"/>
    <mergeCell ref="B13:F13"/>
    <mergeCell ref="B16:F16"/>
    <mergeCell ref="B20:F20"/>
    <mergeCell ref="B23:F23"/>
    <mergeCell ref="B52:F52"/>
    <mergeCell ref="A1:F1"/>
    <mergeCell ref="A2:F2"/>
    <mergeCell ref="A3:F3"/>
    <mergeCell ref="A4:F4"/>
    <mergeCell ref="A7:F7"/>
  </mergeCells>
  <printOptions horizontalCentered="1"/>
  <pageMargins left="0.19685039370078741" right="0" top="0.19685039370078741" bottom="0.9" header="0" footer="0"/>
  <pageSetup paperSize="9" scale="95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pane ySplit="5" topLeftCell="A6" activePane="bottomLeft" state="frozen"/>
      <selection pane="bottomLeft" activeCell="A4" sqref="A4:F4"/>
    </sheetView>
  </sheetViews>
  <sheetFormatPr defaultRowHeight="15"/>
  <cols>
    <col min="1" max="1" width="3.5703125" style="21" bestFit="1" customWidth="1"/>
    <col min="2" max="2" width="30.28515625" style="21" customWidth="1"/>
    <col min="3" max="3" width="24.5703125" style="21" customWidth="1"/>
    <col min="4" max="4" width="8.140625" style="21" customWidth="1"/>
    <col min="5" max="5" width="11.5703125" style="21" customWidth="1"/>
    <col min="6" max="6" width="19.5703125" style="21" customWidth="1"/>
    <col min="7" max="16384" width="9.140625" style="21"/>
  </cols>
  <sheetData>
    <row r="1" spans="1:13" ht="42.75" customHeight="1">
      <c r="A1" s="134" t="s">
        <v>7</v>
      </c>
      <c r="B1" s="135"/>
      <c r="C1" s="135"/>
      <c r="D1" s="135"/>
      <c r="E1" s="135"/>
      <c r="F1" s="135"/>
    </row>
    <row r="2" spans="1:13" ht="16.5" customHeight="1">
      <c r="A2" s="136" t="s">
        <v>6</v>
      </c>
      <c r="B2" s="136"/>
      <c r="C2" s="136"/>
      <c r="D2" s="136"/>
      <c r="E2" s="136"/>
      <c r="F2" s="136"/>
    </row>
    <row r="3" spans="1:13" ht="18.75" customHeight="1">
      <c r="A3" s="137" t="s">
        <v>8</v>
      </c>
      <c r="B3" s="137"/>
      <c r="C3" s="137"/>
      <c r="D3" s="137"/>
      <c r="E3" s="137"/>
      <c r="F3" s="137"/>
    </row>
    <row r="4" spans="1:13" ht="20.25" customHeight="1">
      <c r="A4" s="138" t="s">
        <v>48</v>
      </c>
      <c r="B4" s="138"/>
      <c r="C4" s="138"/>
      <c r="D4" s="138"/>
      <c r="E4" s="138"/>
      <c r="F4" s="138"/>
    </row>
    <row r="5" spans="1:13" ht="27.75" customHeight="1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</row>
    <row r="6" spans="1:1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13" ht="15.75">
      <c r="A7" s="139" t="s">
        <v>12</v>
      </c>
      <c r="B7" s="139"/>
      <c r="C7" s="139"/>
      <c r="D7" s="139"/>
      <c r="E7" s="139"/>
      <c r="F7" s="139"/>
      <c r="I7" s="1"/>
      <c r="J7" s="1"/>
      <c r="K7" s="1"/>
      <c r="L7" s="1"/>
      <c r="M7" s="1"/>
    </row>
    <row r="8" spans="1:13" ht="18" customHeight="1">
      <c r="A8" s="5" t="s">
        <v>9</v>
      </c>
      <c r="B8" s="141" t="s">
        <v>41</v>
      </c>
      <c r="C8" s="141"/>
      <c r="D8" s="141"/>
      <c r="E8" s="141"/>
      <c r="F8" s="141"/>
      <c r="I8" s="1"/>
      <c r="J8" s="1"/>
      <c r="K8" s="1"/>
      <c r="L8" s="1"/>
      <c r="M8" s="1"/>
    </row>
    <row r="9" spans="1:13" s="2" customFormat="1" ht="18.75" customHeight="1">
      <c r="A9" s="6">
        <v>1</v>
      </c>
      <c r="B9" s="6" t="s">
        <v>22</v>
      </c>
      <c r="C9" s="7" t="s">
        <v>13</v>
      </c>
      <c r="D9" s="7">
        <v>41</v>
      </c>
      <c r="E9" s="7">
        <v>0</v>
      </c>
      <c r="F9" s="8"/>
    </row>
    <row r="10" spans="1:13" s="2" customFormat="1" ht="18" customHeight="1">
      <c r="A10" s="6">
        <v>2</v>
      </c>
      <c r="B10" s="6" t="s">
        <v>21</v>
      </c>
      <c r="C10" s="7" t="s">
        <v>13</v>
      </c>
      <c r="D10" s="7">
        <v>55</v>
      </c>
      <c r="E10" s="7">
        <v>0</v>
      </c>
      <c r="F10" s="8"/>
    </row>
    <row r="11" spans="1:13" s="2" customFormat="1" ht="15.75" customHeight="1">
      <c r="A11" s="6"/>
      <c r="B11" s="9" t="s">
        <v>23</v>
      </c>
      <c r="C11" s="7"/>
      <c r="D11" s="7"/>
      <c r="E11" s="10">
        <f>SUM(E9:E10)</f>
        <v>0</v>
      </c>
      <c r="F11" s="8"/>
    </row>
    <row r="12" spans="1:13" ht="18.75" customHeight="1">
      <c r="A12" s="142" t="s">
        <v>10</v>
      </c>
      <c r="B12" s="142"/>
      <c r="C12" s="142"/>
      <c r="D12" s="142"/>
      <c r="E12" s="142"/>
      <c r="F12" s="142"/>
      <c r="I12" s="1"/>
      <c r="J12" s="1"/>
      <c r="K12" s="1"/>
      <c r="L12" s="1"/>
      <c r="M12" s="1"/>
    </row>
    <row r="13" spans="1:13" ht="33.75" customHeight="1">
      <c r="A13" s="11" t="s">
        <v>9</v>
      </c>
      <c r="B13" s="140" t="s">
        <v>42</v>
      </c>
      <c r="C13" s="140"/>
      <c r="D13" s="140"/>
      <c r="E13" s="140"/>
      <c r="F13" s="140"/>
      <c r="I13" s="1"/>
      <c r="J13" s="1"/>
      <c r="K13" s="1"/>
      <c r="L13" s="1"/>
      <c r="M13" s="1"/>
    </row>
    <row r="14" spans="1:13" ht="28.5" customHeight="1">
      <c r="A14" s="12">
        <v>1</v>
      </c>
      <c r="B14" s="13" t="s">
        <v>27</v>
      </c>
      <c r="C14" s="12" t="s">
        <v>28</v>
      </c>
      <c r="D14" s="12">
        <v>3</v>
      </c>
      <c r="E14" s="12">
        <v>18</v>
      </c>
      <c r="F14" s="12" t="s">
        <v>29</v>
      </c>
    </row>
    <row r="15" spans="1:13">
      <c r="A15" s="12"/>
      <c r="B15" s="9" t="s">
        <v>14</v>
      </c>
      <c r="C15" s="13"/>
      <c r="D15" s="14">
        <v>3</v>
      </c>
      <c r="E15" s="14">
        <v>18</v>
      </c>
      <c r="F15" s="15"/>
    </row>
    <row r="16" spans="1:13" ht="32.25" customHeight="1">
      <c r="A16" s="11" t="s">
        <v>15</v>
      </c>
      <c r="B16" s="140" t="s">
        <v>43</v>
      </c>
      <c r="C16" s="140"/>
      <c r="D16" s="140"/>
      <c r="E16" s="140"/>
      <c r="F16" s="140"/>
    </row>
    <row r="17" spans="1:6" ht="28.5" customHeight="1">
      <c r="A17" s="12">
        <v>1</v>
      </c>
      <c r="B17" s="13" t="s">
        <v>24</v>
      </c>
      <c r="C17" s="12" t="s">
        <v>19</v>
      </c>
      <c r="D17" s="12">
        <v>3</v>
      </c>
      <c r="E17" s="12">
        <v>21</v>
      </c>
      <c r="F17" s="12" t="s">
        <v>25</v>
      </c>
    </row>
    <row r="18" spans="1:6" ht="28.5" customHeight="1">
      <c r="A18" s="12">
        <v>2</v>
      </c>
      <c r="B18" s="13" t="s">
        <v>24</v>
      </c>
      <c r="C18" s="12" t="s">
        <v>19</v>
      </c>
      <c r="D18" s="12">
        <v>3</v>
      </c>
      <c r="E18" s="12">
        <v>26</v>
      </c>
      <c r="F18" s="12" t="s">
        <v>26</v>
      </c>
    </row>
    <row r="19" spans="1:6">
      <c r="A19" s="3"/>
      <c r="B19" s="9" t="s">
        <v>11</v>
      </c>
      <c r="C19" s="3"/>
      <c r="D19" s="20">
        <v>6</v>
      </c>
      <c r="E19" s="16">
        <f>SUM(E17:E18)</f>
        <v>47</v>
      </c>
      <c r="F19" s="3"/>
    </row>
    <row r="20" spans="1:6" ht="30.75" customHeight="1">
      <c r="A20" s="11" t="s">
        <v>16</v>
      </c>
      <c r="B20" s="140" t="s">
        <v>44</v>
      </c>
      <c r="C20" s="140"/>
      <c r="D20" s="140"/>
      <c r="E20" s="140"/>
      <c r="F20" s="140"/>
    </row>
    <row r="21" spans="1:6" ht="30">
      <c r="A21" s="12">
        <v>1</v>
      </c>
      <c r="B21" s="13" t="s">
        <v>30</v>
      </c>
      <c r="C21" s="12" t="s">
        <v>31</v>
      </c>
      <c r="D21" s="12">
        <v>8</v>
      </c>
      <c r="E21" s="12">
        <v>29</v>
      </c>
      <c r="F21" s="12" t="s">
        <v>32</v>
      </c>
    </row>
    <row r="22" spans="1:6">
      <c r="A22" s="12"/>
      <c r="B22" s="9" t="s">
        <v>14</v>
      </c>
      <c r="C22" s="13"/>
      <c r="D22" s="14">
        <v>8</v>
      </c>
      <c r="E22" s="14">
        <v>29</v>
      </c>
      <c r="F22" s="15"/>
    </row>
    <row r="23" spans="1:6" ht="38.25" customHeight="1">
      <c r="A23" s="11" t="s">
        <v>17</v>
      </c>
      <c r="B23" s="140" t="s">
        <v>47</v>
      </c>
      <c r="C23" s="140"/>
      <c r="D23" s="140"/>
      <c r="E23" s="140"/>
      <c r="F23" s="140"/>
    </row>
    <row r="24" spans="1:6" ht="60">
      <c r="A24" s="12">
        <v>1</v>
      </c>
      <c r="B24" s="13" t="s">
        <v>34</v>
      </c>
      <c r="C24" s="12" t="s">
        <v>33</v>
      </c>
      <c r="D24" s="12">
        <v>1</v>
      </c>
      <c r="E24" s="12">
        <v>44</v>
      </c>
      <c r="F24" s="17">
        <v>43242</v>
      </c>
    </row>
    <row r="25" spans="1:6" ht="45">
      <c r="A25" s="12">
        <v>2</v>
      </c>
      <c r="B25" s="13" t="s">
        <v>35</v>
      </c>
      <c r="C25" s="12" t="s">
        <v>40</v>
      </c>
      <c r="D25" s="12">
        <v>3</v>
      </c>
      <c r="E25" s="12">
        <v>220</v>
      </c>
      <c r="F25" s="12" t="s">
        <v>36</v>
      </c>
    </row>
    <row r="26" spans="1:6">
      <c r="A26" s="12"/>
      <c r="B26" s="9" t="s">
        <v>14</v>
      </c>
      <c r="C26" s="13"/>
      <c r="D26" s="14">
        <v>4</v>
      </c>
      <c r="E26" s="14">
        <f>SUM(E24+E25)</f>
        <v>264</v>
      </c>
      <c r="F26" s="15"/>
    </row>
    <row r="27" spans="1:6" ht="30" customHeight="1">
      <c r="A27" s="11" t="s">
        <v>18</v>
      </c>
      <c r="B27" s="140" t="s">
        <v>45</v>
      </c>
      <c r="C27" s="140"/>
      <c r="D27" s="140"/>
      <c r="E27" s="140"/>
      <c r="F27" s="140"/>
    </row>
    <row r="28" spans="1:6" ht="28.5" customHeight="1">
      <c r="A28" s="12">
        <v>1</v>
      </c>
      <c r="B28" s="18" t="s">
        <v>37</v>
      </c>
      <c r="C28" s="19" t="s">
        <v>38</v>
      </c>
      <c r="D28" s="13">
        <v>1</v>
      </c>
      <c r="E28" s="13">
        <v>49</v>
      </c>
      <c r="F28" s="17">
        <v>43249</v>
      </c>
    </row>
    <row r="29" spans="1:6" ht="17.25" customHeight="1">
      <c r="A29" s="12">
        <v>2</v>
      </c>
      <c r="B29" s="18" t="s">
        <v>37</v>
      </c>
      <c r="C29" s="19" t="s">
        <v>39</v>
      </c>
      <c r="D29" s="13">
        <v>1</v>
      </c>
      <c r="E29" s="13">
        <v>61</v>
      </c>
      <c r="F29" s="17">
        <v>43250</v>
      </c>
    </row>
    <row r="30" spans="1:6" ht="14.25" customHeight="1">
      <c r="A30" s="12"/>
      <c r="B30" s="9" t="s">
        <v>11</v>
      </c>
      <c r="C30" s="12"/>
      <c r="D30" s="11">
        <v>2</v>
      </c>
      <c r="E30" s="11">
        <f>E28+E29</f>
        <v>110</v>
      </c>
      <c r="F30" s="12"/>
    </row>
    <row r="31" spans="1:6" ht="30" customHeight="1">
      <c r="A31" s="11" t="s">
        <v>49</v>
      </c>
      <c r="B31" s="140" t="s">
        <v>53</v>
      </c>
      <c r="C31" s="140"/>
      <c r="D31" s="140"/>
      <c r="E31" s="140"/>
      <c r="F31" s="140"/>
    </row>
    <row r="32" spans="1:6" ht="28.5" customHeight="1">
      <c r="A32" s="12">
        <v>1</v>
      </c>
      <c r="B32" s="18" t="s">
        <v>50</v>
      </c>
      <c r="C32" s="19" t="s">
        <v>51</v>
      </c>
      <c r="D32" s="13">
        <v>3</v>
      </c>
      <c r="E32" s="13">
        <v>32</v>
      </c>
      <c r="F32" s="17" t="s">
        <v>52</v>
      </c>
    </row>
    <row r="33" spans="1:6" ht="17.25" customHeight="1">
      <c r="A33" s="12">
        <v>2</v>
      </c>
      <c r="B33" s="18" t="s">
        <v>50</v>
      </c>
      <c r="C33" s="19" t="s">
        <v>51</v>
      </c>
      <c r="D33" s="13">
        <v>3</v>
      </c>
      <c r="E33" s="13">
        <v>31</v>
      </c>
      <c r="F33" s="17" t="s">
        <v>57</v>
      </c>
    </row>
    <row r="34" spans="1:6" ht="14.25" customHeight="1">
      <c r="A34" s="12"/>
      <c r="B34" s="9" t="s">
        <v>11</v>
      </c>
      <c r="C34" s="12"/>
      <c r="D34" s="11">
        <f>D32+D33</f>
        <v>6</v>
      </c>
      <c r="E34" s="11">
        <f>E32+E33</f>
        <v>63</v>
      </c>
      <c r="F34" s="12"/>
    </row>
    <row r="35" spans="1:6" ht="30" customHeight="1">
      <c r="A35" s="11" t="s">
        <v>54</v>
      </c>
      <c r="B35" s="140" t="s">
        <v>59</v>
      </c>
      <c r="C35" s="140"/>
      <c r="D35" s="140"/>
      <c r="E35" s="140"/>
      <c r="F35" s="140"/>
    </row>
    <row r="36" spans="1:6" ht="28.5" customHeight="1">
      <c r="A36" s="12">
        <v>1</v>
      </c>
      <c r="B36" s="18" t="s">
        <v>58</v>
      </c>
      <c r="C36" s="12" t="s">
        <v>55</v>
      </c>
      <c r="D36" s="13">
        <v>5</v>
      </c>
      <c r="E36" s="13">
        <v>23</v>
      </c>
      <c r="F36" s="17" t="s">
        <v>56</v>
      </c>
    </row>
    <row r="37" spans="1:6" ht="14.25" customHeight="1">
      <c r="A37" s="12"/>
      <c r="B37" s="9" t="s">
        <v>11</v>
      </c>
      <c r="C37" s="12"/>
      <c r="D37" s="11">
        <f>D36</f>
        <v>5</v>
      </c>
      <c r="E37" s="11">
        <f>E36</f>
        <v>23</v>
      </c>
      <c r="F37" s="12"/>
    </row>
    <row r="38" spans="1:6">
      <c r="A38" s="12"/>
      <c r="B38" s="9" t="s">
        <v>46</v>
      </c>
      <c r="C38" s="12"/>
      <c r="D38" s="11">
        <f>D11+D15+D19+D22+D26+D30+D34+D37</f>
        <v>34</v>
      </c>
      <c r="E38" s="11">
        <f>E11+E15+E19+E22+E26+E30+E34+E37</f>
        <v>554</v>
      </c>
      <c r="F38" s="12"/>
    </row>
  </sheetData>
  <mergeCells count="14">
    <mergeCell ref="B31:F31"/>
    <mergeCell ref="B35:F35"/>
    <mergeCell ref="B27:F27"/>
    <mergeCell ref="A1:F1"/>
    <mergeCell ref="A2:F2"/>
    <mergeCell ref="A3:F3"/>
    <mergeCell ref="A4:F4"/>
    <mergeCell ref="A7:F7"/>
    <mergeCell ref="B8:F8"/>
    <mergeCell ref="A12:F12"/>
    <mergeCell ref="B13:F13"/>
    <mergeCell ref="B16:F16"/>
    <mergeCell ref="B20:F20"/>
    <mergeCell ref="B23:F23"/>
  </mergeCells>
  <printOptions horizontalCentered="1"/>
  <pageMargins left="0.19685039370078741" right="0" top="0.19685039370078741" bottom="0.9" header="0" footer="0"/>
  <pageSetup paperSize="9" scale="95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pane ySplit="5" topLeftCell="A21" activePane="bottomLeft" state="frozen"/>
      <selection pane="bottomLeft" activeCell="H23" sqref="H23"/>
    </sheetView>
  </sheetViews>
  <sheetFormatPr defaultRowHeight="15"/>
  <cols>
    <col min="1" max="1" width="3.5703125" style="21" bestFit="1" customWidth="1"/>
    <col min="2" max="2" width="30.28515625" style="21" customWidth="1"/>
    <col min="3" max="3" width="24.5703125" style="21" customWidth="1"/>
    <col min="4" max="4" width="8.140625" style="21" customWidth="1"/>
    <col min="5" max="5" width="11.5703125" style="21" customWidth="1"/>
    <col min="6" max="6" width="19.5703125" style="21" customWidth="1"/>
    <col min="7" max="16384" width="9.140625" style="21"/>
  </cols>
  <sheetData>
    <row r="1" spans="1:13" ht="42.75" customHeight="1">
      <c r="A1" s="134" t="s">
        <v>7</v>
      </c>
      <c r="B1" s="135"/>
      <c r="C1" s="135"/>
      <c r="D1" s="135"/>
      <c r="E1" s="135"/>
      <c r="F1" s="135"/>
    </row>
    <row r="2" spans="1:13" ht="16.5" customHeight="1">
      <c r="A2" s="136" t="s">
        <v>6</v>
      </c>
      <c r="B2" s="136"/>
      <c r="C2" s="136"/>
      <c r="D2" s="136"/>
      <c r="E2" s="136"/>
      <c r="F2" s="136"/>
    </row>
    <row r="3" spans="1:13" ht="18.75" customHeight="1">
      <c r="A3" s="137" t="s">
        <v>8</v>
      </c>
      <c r="B3" s="137"/>
      <c r="C3" s="137"/>
      <c r="D3" s="137"/>
      <c r="E3" s="137"/>
      <c r="F3" s="137"/>
    </row>
    <row r="4" spans="1:13" ht="20.25" customHeight="1">
      <c r="A4" s="138" t="s">
        <v>20</v>
      </c>
      <c r="B4" s="138"/>
      <c r="C4" s="138"/>
      <c r="D4" s="138"/>
      <c r="E4" s="138"/>
      <c r="F4" s="138"/>
    </row>
    <row r="5" spans="1:13" ht="27.75" customHeight="1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</row>
    <row r="6" spans="1:1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13" ht="15.75">
      <c r="A7" s="139" t="s">
        <v>12</v>
      </c>
      <c r="B7" s="139"/>
      <c r="C7" s="139"/>
      <c r="D7" s="139"/>
      <c r="E7" s="139"/>
      <c r="F7" s="139"/>
      <c r="I7" s="1"/>
      <c r="J7" s="1"/>
      <c r="K7" s="1"/>
      <c r="L7" s="1"/>
      <c r="M7" s="1"/>
    </row>
    <row r="8" spans="1:13" ht="18" customHeight="1">
      <c r="A8" s="5" t="s">
        <v>9</v>
      </c>
      <c r="B8" s="141" t="s">
        <v>41</v>
      </c>
      <c r="C8" s="141"/>
      <c r="D8" s="141"/>
      <c r="E8" s="141"/>
      <c r="F8" s="141"/>
      <c r="I8" s="1"/>
      <c r="J8" s="1"/>
      <c r="K8" s="1"/>
      <c r="L8" s="1"/>
      <c r="M8" s="1"/>
    </row>
    <row r="9" spans="1:13" s="2" customFormat="1" ht="18.75" customHeight="1">
      <c r="A9" s="6">
        <v>1</v>
      </c>
      <c r="B9" s="6" t="s">
        <v>22</v>
      </c>
      <c r="C9" s="7" t="s">
        <v>13</v>
      </c>
      <c r="D9" s="7">
        <v>41</v>
      </c>
      <c r="E9" s="7">
        <v>0</v>
      </c>
      <c r="F9" s="8"/>
    </row>
    <row r="10" spans="1:13" s="2" customFormat="1" ht="18" customHeight="1">
      <c r="A10" s="6">
        <v>2</v>
      </c>
      <c r="B10" s="6" t="s">
        <v>21</v>
      </c>
      <c r="C10" s="7" t="s">
        <v>13</v>
      </c>
      <c r="D10" s="7">
        <v>55</v>
      </c>
      <c r="E10" s="7">
        <v>0</v>
      </c>
      <c r="F10" s="8"/>
    </row>
    <row r="11" spans="1:13" s="2" customFormat="1" ht="15.75" customHeight="1">
      <c r="A11" s="6"/>
      <c r="B11" s="9" t="s">
        <v>23</v>
      </c>
      <c r="C11" s="7"/>
      <c r="D11" s="7"/>
      <c r="E11" s="10">
        <f>SUM(E9:E10)</f>
        <v>0</v>
      </c>
      <c r="F11" s="8"/>
    </row>
    <row r="12" spans="1:13" ht="18.75" customHeight="1">
      <c r="A12" s="142" t="s">
        <v>10</v>
      </c>
      <c r="B12" s="142"/>
      <c r="C12" s="142"/>
      <c r="D12" s="142"/>
      <c r="E12" s="142"/>
      <c r="F12" s="142"/>
      <c r="I12" s="1"/>
      <c r="J12" s="1"/>
      <c r="K12" s="1"/>
      <c r="L12" s="1"/>
      <c r="M12" s="1"/>
    </row>
    <row r="13" spans="1:13" ht="33.75" customHeight="1">
      <c r="A13" s="11" t="s">
        <v>9</v>
      </c>
      <c r="B13" s="140" t="s">
        <v>42</v>
      </c>
      <c r="C13" s="140"/>
      <c r="D13" s="140"/>
      <c r="E13" s="140"/>
      <c r="F13" s="140"/>
      <c r="I13" s="1"/>
      <c r="J13" s="1"/>
      <c r="K13" s="1"/>
      <c r="L13" s="1"/>
      <c r="M13" s="1"/>
    </row>
    <row r="14" spans="1:13" ht="28.5" customHeight="1">
      <c r="A14" s="12">
        <v>1</v>
      </c>
      <c r="B14" s="13" t="s">
        <v>27</v>
      </c>
      <c r="C14" s="12" t="s">
        <v>28</v>
      </c>
      <c r="D14" s="12">
        <v>3</v>
      </c>
      <c r="E14" s="12">
        <v>18</v>
      </c>
      <c r="F14" s="12" t="s">
        <v>29</v>
      </c>
    </row>
    <row r="15" spans="1:13">
      <c r="A15" s="12"/>
      <c r="B15" s="9" t="s">
        <v>14</v>
      </c>
      <c r="C15" s="13"/>
      <c r="D15" s="14">
        <v>3</v>
      </c>
      <c r="E15" s="14">
        <v>18</v>
      </c>
      <c r="F15" s="15"/>
    </row>
    <row r="16" spans="1:13" ht="32.25" customHeight="1">
      <c r="A16" s="11" t="s">
        <v>15</v>
      </c>
      <c r="B16" s="140" t="s">
        <v>43</v>
      </c>
      <c r="C16" s="140"/>
      <c r="D16" s="140"/>
      <c r="E16" s="140"/>
      <c r="F16" s="140"/>
    </row>
    <row r="17" spans="1:6" ht="28.5" customHeight="1">
      <c r="A17" s="12">
        <v>1</v>
      </c>
      <c r="B17" s="13" t="s">
        <v>24</v>
      </c>
      <c r="C17" s="12" t="s">
        <v>19</v>
      </c>
      <c r="D17" s="12">
        <v>3</v>
      </c>
      <c r="E17" s="12">
        <v>21</v>
      </c>
      <c r="F17" s="12" t="s">
        <v>25</v>
      </c>
    </row>
    <row r="18" spans="1:6" ht="28.5" customHeight="1">
      <c r="A18" s="12">
        <v>2</v>
      </c>
      <c r="B18" s="13" t="s">
        <v>24</v>
      </c>
      <c r="C18" s="12" t="s">
        <v>19</v>
      </c>
      <c r="D18" s="12">
        <v>3</v>
      </c>
      <c r="E18" s="12">
        <v>26</v>
      </c>
      <c r="F18" s="12" t="s">
        <v>26</v>
      </c>
    </row>
    <row r="19" spans="1:6">
      <c r="A19" s="3"/>
      <c r="B19" s="9" t="s">
        <v>11</v>
      </c>
      <c r="C19" s="3"/>
      <c r="D19" s="20">
        <v>6</v>
      </c>
      <c r="E19" s="16">
        <f>SUM(E17:E18)</f>
        <v>47</v>
      </c>
      <c r="F19" s="3"/>
    </row>
    <row r="20" spans="1:6" ht="30.75" customHeight="1">
      <c r="A20" s="11" t="s">
        <v>16</v>
      </c>
      <c r="B20" s="140" t="s">
        <v>44</v>
      </c>
      <c r="C20" s="140"/>
      <c r="D20" s="140"/>
      <c r="E20" s="140"/>
      <c r="F20" s="140"/>
    </row>
    <row r="21" spans="1:6" ht="30">
      <c r="A21" s="12">
        <v>1</v>
      </c>
      <c r="B21" s="13" t="s">
        <v>30</v>
      </c>
      <c r="C21" s="12" t="s">
        <v>31</v>
      </c>
      <c r="D21" s="12">
        <v>8</v>
      </c>
      <c r="E21" s="12">
        <v>29</v>
      </c>
      <c r="F21" s="12" t="s">
        <v>32</v>
      </c>
    </row>
    <row r="22" spans="1:6">
      <c r="A22" s="12"/>
      <c r="B22" s="9" t="s">
        <v>14</v>
      </c>
      <c r="C22" s="13"/>
      <c r="D22" s="14">
        <v>8</v>
      </c>
      <c r="E22" s="14">
        <v>29</v>
      </c>
      <c r="F22" s="15"/>
    </row>
    <row r="23" spans="1:6" ht="38.25" customHeight="1">
      <c r="A23" s="11" t="s">
        <v>17</v>
      </c>
      <c r="B23" s="140" t="s">
        <v>47</v>
      </c>
      <c r="C23" s="140"/>
      <c r="D23" s="140"/>
      <c r="E23" s="140"/>
      <c r="F23" s="140"/>
    </row>
    <row r="24" spans="1:6" ht="60">
      <c r="A24" s="12">
        <v>1</v>
      </c>
      <c r="B24" s="13" t="s">
        <v>34</v>
      </c>
      <c r="C24" s="12" t="s">
        <v>33</v>
      </c>
      <c r="D24" s="12">
        <v>1</v>
      </c>
      <c r="E24" s="12">
        <v>44</v>
      </c>
      <c r="F24" s="17">
        <v>43242</v>
      </c>
    </row>
    <row r="25" spans="1:6" ht="45">
      <c r="A25" s="12">
        <v>2</v>
      </c>
      <c r="B25" s="13" t="s">
        <v>35</v>
      </c>
      <c r="C25" s="12" t="s">
        <v>40</v>
      </c>
      <c r="D25" s="12">
        <v>3</v>
      </c>
      <c r="E25" s="12">
        <v>220</v>
      </c>
      <c r="F25" s="12" t="s">
        <v>36</v>
      </c>
    </row>
    <row r="26" spans="1:6">
      <c r="A26" s="12"/>
      <c r="B26" s="9" t="s">
        <v>14</v>
      </c>
      <c r="C26" s="13"/>
      <c r="D26" s="14">
        <v>4</v>
      </c>
      <c r="E26" s="14">
        <f>SUM(E24+E25)</f>
        <v>264</v>
      </c>
      <c r="F26" s="15"/>
    </row>
    <row r="27" spans="1:6" ht="30" customHeight="1">
      <c r="A27" s="11" t="s">
        <v>18</v>
      </c>
      <c r="B27" s="140" t="s">
        <v>45</v>
      </c>
      <c r="C27" s="140"/>
      <c r="D27" s="140"/>
      <c r="E27" s="140"/>
      <c r="F27" s="140"/>
    </row>
    <row r="28" spans="1:6" ht="28.5" customHeight="1">
      <c r="A28" s="12">
        <v>1</v>
      </c>
      <c r="B28" s="18" t="s">
        <v>37</v>
      </c>
      <c r="C28" s="19" t="s">
        <v>38</v>
      </c>
      <c r="D28" s="13">
        <v>1</v>
      </c>
      <c r="E28" s="13">
        <v>49</v>
      </c>
      <c r="F28" s="17">
        <v>43249</v>
      </c>
    </row>
    <row r="29" spans="1:6" ht="17.25" customHeight="1">
      <c r="A29" s="12">
        <v>2</v>
      </c>
      <c r="B29" s="18" t="s">
        <v>37</v>
      </c>
      <c r="C29" s="19" t="s">
        <v>39</v>
      </c>
      <c r="D29" s="13">
        <v>1</v>
      </c>
      <c r="E29" s="13">
        <v>61</v>
      </c>
      <c r="F29" s="17">
        <v>43250</v>
      </c>
    </row>
    <row r="30" spans="1:6" ht="14.25" customHeight="1">
      <c r="A30" s="12"/>
      <c r="B30" s="9" t="s">
        <v>11</v>
      </c>
      <c r="C30" s="12"/>
      <c r="D30" s="11">
        <v>2</v>
      </c>
      <c r="E30" s="11">
        <f>E28+E29</f>
        <v>110</v>
      </c>
      <c r="F30" s="12"/>
    </row>
    <row r="31" spans="1:6">
      <c r="A31" s="12"/>
      <c r="B31" s="9" t="s">
        <v>46</v>
      </c>
      <c r="C31" s="12"/>
      <c r="D31" s="11">
        <f>D11+D15+D19+D22+D26+D30</f>
        <v>23</v>
      </c>
      <c r="E31" s="11">
        <f>E11+E15+E19+E22+E26+E30</f>
        <v>468</v>
      </c>
      <c r="F31" s="12"/>
    </row>
  </sheetData>
  <mergeCells count="12">
    <mergeCell ref="B27:F27"/>
    <mergeCell ref="B23:F23"/>
    <mergeCell ref="B20:F20"/>
    <mergeCell ref="B16:F16"/>
    <mergeCell ref="A1:F1"/>
    <mergeCell ref="A2:F2"/>
    <mergeCell ref="A3:F3"/>
    <mergeCell ref="A4:F4"/>
    <mergeCell ref="A7:F7"/>
    <mergeCell ref="B8:F8"/>
    <mergeCell ref="A12:F12"/>
    <mergeCell ref="B13:F13"/>
  </mergeCells>
  <printOptions horizontalCentered="1"/>
  <pageMargins left="0.19685039370078741" right="0" top="0.19685039370078741" bottom="0.19685039370078741" header="0" footer="0"/>
  <pageSetup paperSize="9" scale="95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M12" sqref="A1:XFD1048576"/>
    </sheetView>
  </sheetViews>
  <sheetFormatPr defaultRowHeight="20.25"/>
  <cols>
    <col min="1" max="16384" width="9.140625" style="100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Dec 18</vt:lpstr>
      <vt:lpstr>Nov 18</vt:lpstr>
      <vt:lpstr>Oct 18</vt:lpstr>
      <vt:lpstr>Sep 18</vt:lpstr>
      <vt:lpstr>Aug 18</vt:lpstr>
      <vt:lpstr>July 18</vt:lpstr>
      <vt:lpstr>June 18</vt:lpstr>
      <vt:lpstr>May 2018</vt:lpstr>
      <vt:lpstr>Sheet1</vt:lpstr>
      <vt:lpstr>'Aug 18'!Print_Titles</vt:lpstr>
      <vt:lpstr>'Dec 18'!Print_Titles</vt:lpstr>
      <vt:lpstr>'July 18'!Print_Titles</vt:lpstr>
      <vt:lpstr>'June 18'!Print_Titles</vt:lpstr>
      <vt:lpstr>'May 2018'!Print_Titles</vt:lpstr>
      <vt:lpstr>'Nov 18'!Print_Titles</vt:lpstr>
      <vt:lpstr>'Oct 18'!Print_Titles</vt:lpstr>
      <vt:lpstr>'Sep 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2019-01-14T07:30:31Z</dcterms:modified>
</cp:coreProperties>
</file>